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0" windowWidth="8880" windowHeight="9090" activeTab="0"/>
  </bookViews>
  <sheets>
    <sheet name="PENIN-BAL PRODUCTO" sheetId="1" r:id="rId1"/>
    <sheet name="PENIN-BAL LITERATURA" sheetId="2" r:id="rId2"/>
    <sheet name="PENIN-BAL SONYA" sheetId="3" r:id="rId3"/>
  </sheets>
  <definedNames>
    <definedName name="_xlnm.Print_Area" localSheetId="1">'PENIN-BAL LITERATURA'!$A:$M</definedName>
    <definedName name="_xlnm.Print_Area" localSheetId="0">'PENIN-BAL PRODUCTO'!$A:$R</definedName>
    <definedName name="_xlnm.Print_Area" localSheetId="2">'PENIN-BAL SONYA'!$A$1:$U$75</definedName>
  </definedNames>
  <calcPr fullCalcOnLoad="1"/>
</workbook>
</file>

<file path=xl/sharedStrings.xml><?xml version="1.0" encoding="utf-8"?>
<sst xmlns="http://schemas.openxmlformats.org/spreadsheetml/2006/main" count="585" uniqueCount="492">
  <si>
    <t>Mini Combo Nutrición</t>
  </si>
  <si>
    <t>Mini Combo Belleza</t>
  </si>
  <si>
    <t>Aloe Vera Gel</t>
  </si>
  <si>
    <t>Aloe Berry Nectar</t>
  </si>
  <si>
    <t>Forever Lite Chocolate</t>
  </si>
  <si>
    <t>Aloe First</t>
  </si>
  <si>
    <t>Aloe MSM Gel</t>
  </si>
  <si>
    <t>Uds.</t>
  </si>
  <si>
    <t>REF.</t>
  </si>
  <si>
    <t>P.V.D.</t>
  </si>
  <si>
    <t>Nombre</t>
  </si>
  <si>
    <t>PTOS.</t>
  </si>
  <si>
    <t>Suma</t>
  </si>
  <si>
    <t>SI AUSENTE DEJAR EN:</t>
  </si>
  <si>
    <t>Forever Lite Vainilla</t>
  </si>
  <si>
    <t>NOMBRE / FIRST NAME:</t>
  </si>
  <si>
    <t>IF ABSENT LEAVE AT:</t>
  </si>
  <si>
    <t>Caduca/Expires</t>
  </si>
  <si>
    <t>Titular tarjeta / Card Holder's Name</t>
  </si>
  <si>
    <t>CUIDADO DE LA PIEL / SKIN CARE</t>
  </si>
  <si>
    <t>DIRECCIÓN DE ENVÍO  (Y NOMBRE DESTINATARIO SI DIFERENTE DEL DISTRIBUIDOR)</t>
  </si>
  <si>
    <t>DELIVERY ADDRESS ( AND NAME OR RECEIVER IF DIFFERENT FROM DISTRIBUTOR)</t>
  </si>
  <si>
    <t>USE MAYUSCULAS</t>
  </si>
  <si>
    <t>USE BLOCK LETTERS</t>
  </si>
  <si>
    <t>PEDIDO DE COMPRA</t>
  </si>
  <si>
    <t>Tarjeta de Crédito / Credit Card:</t>
  </si>
  <si>
    <t xml:space="preserve">           /</t>
  </si>
  <si>
    <t>PRICES INCLUDE VAT AND EQUIVALENCE CHARGE</t>
  </si>
  <si>
    <t xml:space="preserve"> TODOS LOS PRECIOS INCLUYEN IVA Y RECARGO DE EQUIVALENCIA</t>
  </si>
  <si>
    <t>PENÍNSULA / BALEARES</t>
  </si>
  <si>
    <t>Found Porcelain</t>
  </si>
  <si>
    <t>Found Soft Ivory</t>
  </si>
  <si>
    <t>Found Rose Beige</t>
  </si>
  <si>
    <t>Found Sunset Beige</t>
  </si>
  <si>
    <t>Found Fawn</t>
  </si>
  <si>
    <t>Found Butter</t>
  </si>
  <si>
    <t>Found Golden Sun</t>
  </si>
  <si>
    <t>Found Mocha</t>
  </si>
  <si>
    <t>Found Raisin</t>
  </si>
  <si>
    <t>Found Chocolate</t>
  </si>
  <si>
    <t>Found Nat.Beige</t>
  </si>
  <si>
    <t>Found Van.Beige</t>
  </si>
  <si>
    <t>Sheer Peach Fuzz</t>
  </si>
  <si>
    <t>Coffe Cream</t>
  </si>
  <si>
    <t>Barely Pink</t>
  </si>
  <si>
    <t>Sheer Bliss</t>
  </si>
  <si>
    <t>Sheer Chocolate Kisses</t>
  </si>
  <si>
    <t>Almond</t>
  </si>
  <si>
    <t>Pink Champagne</t>
  </si>
  <si>
    <t>Dusty Rose</t>
  </si>
  <si>
    <t>Brandy Ice</t>
  </si>
  <si>
    <t>Wineberry</t>
  </si>
  <si>
    <t>Hologram</t>
  </si>
  <si>
    <t>Solid Gold</t>
  </si>
  <si>
    <t>Deepest Love Red</t>
  </si>
  <si>
    <t>Porsche Red</t>
  </si>
  <si>
    <t>Descripción</t>
  </si>
  <si>
    <t>Porcelana</t>
  </si>
  <si>
    <t>Marfil Claro</t>
  </si>
  <si>
    <t>Beige Rosado</t>
  </si>
  <si>
    <t>Dorado Claro</t>
  </si>
  <si>
    <t>Beige Claro</t>
  </si>
  <si>
    <t>Mantequilla</t>
  </si>
  <si>
    <t>Dorado</t>
  </si>
  <si>
    <t>Moca</t>
  </si>
  <si>
    <t>Uva Pasa</t>
  </si>
  <si>
    <t>Chocolate</t>
  </si>
  <si>
    <t>Beige Natural</t>
  </si>
  <si>
    <t>Beige Vainilla</t>
  </si>
  <si>
    <t>Melocotón</t>
  </si>
  <si>
    <t>Café cremoso</t>
  </si>
  <si>
    <t>Rosa pálido</t>
  </si>
  <si>
    <t>Lila</t>
  </si>
  <si>
    <t>Almendra</t>
  </si>
  <si>
    <t>Marrón rosado</t>
  </si>
  <si>
    <t>Rosa palo</t>
  </si>
  <si>
    <t>Granate</t>
  </si>
  <si>
    <t>Rojo vino</t>
  </si>
  <si>
    <t>Irisado</t>
  </si>
  <si>
    <t>Oro viejo</t>
  </si>
  <si>
    <t>Rojo oscuro</t>
  </si>
  <si>
    <t>Rojo intenso</t>
  </si>
  <si>
    <t>Phamtom</t>
  </si>
  <si>
    <t>Malva</t>
  </si>
  <si>
    <t>French Vanilla</t>
  </si>
  <si>
    <t>Vainilla</t>
  </si>
  <si>
    <t>Ginger</t>
  </si>
  <si>
    <t>Gengibre</t>
  </si>
  <si>
    <t>Mink</t>
  </si>
  <si>
    <t>Visón</t>
  </si>
  <si>
    <t>Linen</t>
  </si>
  <si>
    <t>Lino</t>
  </si>
  <si>
    <t>Blue Bayou</t>
  </si>
  <si>
    <t>Azul cobalto</t>
  </si>
  <si>
    <t>Barely There</t>
  </si>
  <si>
    <t>Marrón</t>
  </si>
  <si>
    <t>Cool Breeze</t>
  </si>
  <si>
    <t>Maple Syrup</t>
  </si>
  <si>
    <t>Arce</t>
  </si>
  <si>
    <t>Fudge Brownie</t>
  </si>
  <si>
    <t>Marrón oscuro</t>
  </si>
  <si>
    <t>Cactus Green</t>
  </si>
  <si>
    <t>Verde cactus</t>
  </si>
  <si>
    <t>Satin</t>
  </si>
  <si>
    <t>Rosa satén</t>
  </si>
  <si>
    <t>Birch</t>
  </si>
  <si>
    <t>Abedúl</t>
  </si>
  <si>
    <t>Wildberry</t>
  </si>
  <si>
    <t>Morado</t>
  </si>
  <si>
    <t>Sterling</t>
  </si>
  <si>
    <t>Plateado</t>
  </si>
  <si>
    <t>Purple Rain</t>
  </si>
  <si>
    <t>Púrpura</t>
  </si>
  <si>
    <t>Crystal Waters</t>
  </si>
  <si>
    <t>Gris oscuro cristalino</t>
  </si>
  <si>
    <t>Moonlight</t>
  </si>
  <si>
    <t>Salmón dorado</t>
  </si>
  <si>
    <t>Pot of Gold</t>
  </si>
  <si>
    <t>Glacier Ice</t>
  </si>
  <si>
    <t>Blanco glaciar</t>
  </si>
  <si>
    <t>Sunfire</t>
  </si>
  <si>
    <t>Whipped Cream</t>
  </si>
  <si>
    <t>Nata montada</t>
  </si>
  <si>
    <t>Charcoal</t>
  </si>
  <si>
    <t>Negro</t>
  </si>
  <si>
    <t>Nature Min</t>
  </si>
  <si>
    <t>Sienna</t>
  </si>
  <si>
    <t>Tierra</t>
  </si>
  <si>
    <t>Bashful</t>
  </si>
  <si>
    <t>Rosa claro</t>
  </si>
  <si>
    <t>Rosewood</t>
  </si>
  <si>
    <t>Flare</t>
  </si>
  <si>
    <t>Bengala</t>
  </si>
  <si>
    <t>Rose Petal</t>
  </si>
  <si>
    <t>Pétalo de rosa</t>
  </si>
  <si>
    <t>Berry Rose</t>
  </si>
  <si>
    <t>Rosa oscuro</t>
  </si>
  <si>
    <t>Mauve</t>
  </si>
  <si>
    <t>Sunset</t>
  </si>
  <si>
    <t>Atardecer</t>
  </si>
  <si>
    <t>Brick</t>
  </si>
  <si>
    <t>Caldero</t>
  </si>
  <si>
    <t>Light</t>
  </si>
  <si>
    <t>Claro</t>
  </si>
  <si>
    <t>Medium</t>
  </si>
  <si>
    <t>Medio</t>
  </si>
  <si>
    <t>Deep</t>
  </si>
  <si>
    <t>Oscuro</t>
  </si>
  <si>
    <t>Black</t>
  </si>
  <si>
    <t>Fijador de Cejas</t>
  </si>
  <si>
    <t>Mahogany</t>
  </si>
  <si>
    <t>Caoba</t>
  </si>
  <si>
    <t>Midnight Black</t>
  </si>
  <si>
    <t>Cocoa</t>
  </si>
  <si>
    <t>Burnished Brown</t>
  </si>
  <si>
    <t>Mystique</t>
  </si>
  <si>
    <t>Jazz</t>
  </si>
  <si>
    <t>Camel</t>
  </si>
  <si>
    <t>Grapevine</t>
  </si>
  <si>
    <t>White Clarifier</t>
  </si>
  <si>
    <t>Blanco</t>
  </si>
  <si>
    <t>Golden Shimmer</t>
  </si>
  <si>
    <t>Dorado brillante</t>
  </si>
  <si>
    <t>Concealer Wheel</t>
  </si>
  <si>
    <t>Brillo Transparente</t>
  </si>
  <si>
    <t>Brillo Vainilla Perlado</t>
  </si>
  <si>
    <t>Brillo Anaranjado</t>
  </si>
  <si>
    <t>Brillo color Cereza</t>
  </si>
  <si>
    <t>MAQUILLAJE EN CREMA COMP./ FOUNDATION</t>
  </si>
  <si>
    <t>BARRAS DE LABIOS / LIPSTICK</t>
  </si>
  <si>
    <t>SOMBRAS DE OJOS / EYE SHADOW</t>
  </si>
  <si>
    <t>COLORETES / BLUSHES</t>
  </si>
  <si>
    <t>POLVOS COMP. TRANSLUCIDOS/POWDER</t>
  </si>
  <si>
    <t>MASCARAS DE PESTAÑAS / MASCARA</t>
  </si>
  <si>
    <t>LAPICES/OJOS LABIOS / EYE , LIP PENCILS</t>
  </si>
  <si>
    <t>RUEDA CORRECTORA / CONCEALER WHEEL</t>
  </si>
  <si>
    <t>BRILLO LABIAL / LIPGLOSS</t>
  </si>
  <si>
    <t xml:space="preserve"> Lipgloss Crystal Clear</t>
  </si>
  <si>
    <t xml:space="preserve"> Lipgloss Vanilla Pearl</t>
  </si>
  <si>
    <t xml:space="preserve"> Lipgloss Sunglow</t>
  </si>
  <si>
    <t xml:space="preserve"> Lipgloss Berry Mauve</t>
  </si>
  <si>
    <t xml:space="preserve">5  tonos correctores </t>
  </si>
  <si>
    <t>MUESTRAS / SAMPLES</t>
  </si>
  <si>
    <t>P.Dientes Muestra</t>
  </si>
  <si>
    <t>Linimento Muestra</t>
  </si>
  <si>
    <t>Eng.</t>
  </si>
  <si>
    <t>OTROS / OTHERS</t>
  </si>
  <si>
    <t>10 U.</t>
  </si>
  <si>
    <t>100 U.</t>
  </si>
  <si>
    <t>1.000 U.</t>
  </si>
  <si>
    <t>FOREVER LIVING PRODUCTS SPAIN S.L.</t>
  </si>
  <si>
    <t>MSM Muestra</t>
  </si>
  <si>
    <t>SONYA</t>
  </si>
  <si>
    <t>TOTAL</t>
  </si>
  <si>
    <t>FAX: 902 090 115 /  TEL: 902 362 187 / E-MAIL: pedidos @foreverliving.es</t>
  </si>
  <si>
    <t>Gelly Muestra/Sample</t>
  </si>
  <si>
    <t>DESCRIPCIÓN/DESCRIPTION</t>
  </si>
  <si>
    <t>Loc.Hidratante Muestra</t>
  </si>
  <si>
    <t>Acondicionador Muestra</t>
  </si>
  <si>
    <t>Bolsas Plástico Grande</t>
  </si>
  <si>
    <t>LITERATURA - LITERATURE</t>
  </si>
  <si>
    <t>ALL PRICES INCLUDE VAT AND EQUIVALENCE SURCHARGE</t>
  </si>
  <si>
    <t>Forever Multi-Maca</t>
  </si>
  <si>
    <t>Champu Muestra</t>
  </si>
  <si>
    <t>Shaker Batidos</t>
  </si>
  <si>
    <t>Etiquetas Doradas</t>
  </si>
  <si>
    <t>MPD Spray Dosificador</t>
  </si>
  <si>
    <t>Tarjetas Fragancia</t>
  </si>
  <si>
    <t>LISTAS DE PRECIOS</t>
  </si>
  <si>
    <t>Hoja de Pedido</t>
  </si>
  <si>
    <t>LIBROS</t>
  </si>
  <si>
    <t>Dr. Peter Atherton</t>
  </si>
  <si>
    <t>The Essential Aloe Vera</t>
  </si>
  <si>
    <t xml:space="preserve">TEL.- </t>
  </si>
  <si>
    <t>FAX: 902 090 115 /  TEL: 902 362 187 / E-MAIL: pedidos@foreverliving.es</t>
  </si>
  <si>
    <t xml:space="preserve">           </t>
  </si>
  <si>
    <t xml:space="preserve">        </t>
  </si>
  <si>
    <t xml:space="preserve">             </t>
  </si>
  <si>
    <t>Sonya</t>
  </si>
  <si>
    <t>TOTAL LÍNEA SONYA</t>
  </si>
  <si>
    <t>Literatura y Otros / Literature &amp; Others</t>
  </si>
  <si>
    <t>Forever Vision</t>
  </si>
  <si>
    <t>PUNTOS</t>
  </si>
  <si>
    <t>PUNTOS PEDIDO</t>
  </si>
  <si>
    <t>CASE CREDITS ORDER</t>
  </si>
  <si>
    <t>Crema Propóleo Muestra</t>
  </si>
  <si>
    <t>Mini Combo Top Ventas</t>
  </si>
  <si>
    <t>Brow Fix Clear</t>
  </si>
  <si>
    <t>Invitación Reunión</t>
  </si>
  <si>
    <t>Forever Lite Ultra Vainilla</t>
  </si>
  <si>
    <t>Pomesteen Power</t>
  </si>
  <si>
    <t>Forever Active HA</t>
  </si>
  <si>
    <t>Entrega / Transferencia: (Adjuntar copia con pedido)</t>
  </si>
  <si>
    <t>Deposit / Bank Transfer: (Attach copy to this order)</t>
  </si>
  <si>
    <t>PRODUCTOS DE LA COLMENA / BEE HIVE PRODUCTS</t>
  </si>
  <si>
    <t>SOMBRAS DE OJOS TRIO / EYE SHADOW TRIO</t>
  </si>
  <si>
    <t>Springtime Trio</t>
  </si>
  <si>
    <t>Combinación 3 Colores</t>
  </si>
  <si>
    <t>Sedona Trio</t>
  </si>
  <si>
    <t>CÓDIGO DE VALIDACIÓN / VALIDATION CODE</t>
  </si>
  <si>
    <r>
      <t xml:space="preserve">B. SABADELLATLANTICO: </t>
    </r>
    <r>
      <rPr>
        <b/>
        <sz val="18"/>
        <rFont val="Arial"/>
        <family val="2"/>
      </rPr>
      <t xml:space="preserve">   0081-5395-35-0001073112</t>
    </r>
  </si>
  <si>
    <t>Código Validación/Val.Code</t>
  </si>
  <si>
    <t>Kit Básico Forever</t>
  </si>
  <si>
    <t>Touch of Forever Combo Pack</t>
  </si>
  <si>
    <t>Forever Aloe Bits n´Peaches</t>
  </si>
  <si>
    <t>Forever Echinacea Supreme</t>
  </si>
  <si>
    <t>Forever Pro 6</t>
  </si>
  <si>
    <t>Forever Garcinia Plus</t>
  </si>
  <si>
    <t>Aloe Vera Gelly</t>
  </si>
  <si>
    <t>Forever Alpha-E Factor</t>
  </si>
  <si>
    <t xml:space="preserve">Forever Marine Mask </t>
  </si>
  <si>
    <t>Forever Epiblanc</t>
  </si>
  <si>
    <t>25th Edition Fragrance (Mujer)</t>
  </si>
  <si>
    <t>25th Ed. Cologne Spray (Caballero)</t>
  </si>
  <si>
    <t>Natures'18</t>
  </si>
  <si>
    <t>Puntos</t>
  </si>
  <si>
    <t>Crystal Plum</t>
  </si>
  <si>
    <t>Pink Reflection</t>
  </si>
  <si>
    <t>Rosa Perlado</t>
  </si>
  <si>
    <t>Ciruela Perlado</t>
  </si>
  <si>
    <t>Catálogo Productos ING/ALE (10U)</t>
  </si>
  <si>
    <t>Recambio Found Nat. Beige</t>
  </si>
  <si>
    <t>BEBIDAS / DRINKS</t>
  </si>
  <si>
    <t>HIGIENE PERSONAL / PERSONAL GROOMING</t>
  </si>
  <si>
    <t>PARA EL HOGAR / HOUSEHOLD</t>
  </si>
  <si>
    <t>NUESTROS COMBOS / OUR COMBOS</t>
  </si>
  <si>
    <t>Forever Bee Honey (Miel de Abejas)</t>
  </si>
  <si>
    <t>Forever Bee Pollen (Polen Abejas)</t>
  </si>
  <si>
    <t>Forever Bee Propolis (Propóleo)</t>
  </si>
  <si>
    <t>Forever Royal Jelly (Jalea Real)</t>
  </si>
  <si>
    <t>Absorbent-C (Vitamina C)</t>
  </si>
  <si>
    <t>Forever Garlic-Thyme (Ajo-Tomillo)</t>
  </si>
  <si>
    <t>Fields of Greens (Cebada, Trigo, Alfalfa)</t>
  </si>
  <si>
    <t>Aloe Lips (Tubo Labial)</t>
  </si>
  <si>
    <t>Aloe Lotion (Loción de Aloe)</t>
  </si>
  <si>
    <t>Aloe Heat Lotion (Linimento)</t>
  </si>
  <si>
    <t>Gentelman's Pride (After Shave)</t>
  </si>
  <si>
    <t>Forever Sunscreen (Filtro Solar)</t>
  </si>
  <si>
    <t>Aloe Bath Gelée (Gel de Baño)</t>
  </si>
  <si>
    <t>Aloe Liquid Soap (Jabón Líquido)</t>
  </si>
  <si>
    <t>Aloe Ever Shield (Desodorante)</t>
  </si>
  <si>
    <t>Forever Aloe Styling Gel (Gel Fijador)</t>
  </si>
  <si>
    <t>Aloe-Jojoba Shampoo (Champú)</t>
  </si>
  <si>
    <t>Forever Aloe Pro-Set (Spray Fijador)</t>
  </si>
  <si>
    <t>Aloe Body Toning Kit (Set Tonificador)</t>
  </si>
  <si>
    <t>R3 Factor (Crema Antiarrugas)</t>
  </si>
  <si>
    <t>COMPLEMENTOS NUTRICIONALES / NUTR. SUPPLEMENTS</t>
  </si>
  <si>
    <r>
      <t>NOMBRE/</t>
    </r>
    <r>
      <rPr>
        <b/>
        <i/>
        <sz val="18"/>
        <rFont val="Arial"/>
        <family val="2"/>
      </rPr>
      <t>FIRST NAME:</t>
    </r>
  </si>
  <si>
    <r>
      <t xml:space="preserve">APELLIDOS / </t>
    </r>
    <r>
      <rPr>
        <b/>
        <i/>
        <sz val="16"/>
        <rFont val="Arial"/>
        <family val="2"/>
      </rPr>
      <t>LAST NAME</t>
    </r>
  </si>
  <si>
    <r>
      <t xml:space="preserve">Nº IDENTIFICATIVO FLP / </t>
    </r>
    <r>
      <rPr>
        <b/>
        <i/>
        <sz val="16"/>
        <rFont val="Arial"/>
        <family val="2"/>
      </rPr>
      <t>FLP ID NUMBER</t>
    </r>
  </si>
  <si>
    <r>
      <t xml:space="preserve">FECHA / </t>
    </r>
    <r>
      <rPr>
        <b/>
        <i/>
        <sz val="16"/>
        <rFont val="Arial"/>
        <family val="2"/>
      </rPr>
      <t>DATE:</t>
    </r>
  </si>
  <si>
    <r>
      <t xml:space="preserve">Producto / </t>
    </r>
    <r>
      <rPr>
        <b/>
        <i/>
        <sz val="14"/>
        <rFont val="Arial"/>
        <family val="2"/>
      </rPr>
      <t>Products</t>
    </r>
  </si>
  <si>
    <r>
      <t xml:space="preserve">Gastos Envío / </t>
    </r>
    <r>
      <rPr>
        <b/>
        <i/>
        <sz val="14"/>
        <rFont val="Arial"/>
        <family val="2"/>
      </rPr>
      <t>Delivery Charge *</t>
    </r>
  </si>
  <si>
    <r>
      <t xml:space="preserve">TOTAL PEDIDO / </t>
    </r>
    <r>
      <rPr>
        <b/>
        <i/>
        <sz val="16"/>
        <rFont val="Arial"/>
        <family val="2"/>
      </rPr>
      <t>TOTAL ORDER</t>
    </r>
  </si>
  <si>
    <r>
      <t xml:space="preserve">Costo Contrareembolso / </t>
    </r>
    <r>
      <rPr>
        <b/>
        <i/>
        <sz val="14"/>
        <rFont val="Arial"/>
        <family val="2"/>
      </rPr>
      <t>C.O.D. Cost **</t>
    </r>
  </si>
  <si>
    <r>
      <t xml:space="preserve">TOTAL A ABONAR / </t>
    </r>
    <r>
      <rPr>
        <b/>
        <i/>
        <sz val="16"/>
        <rFont val="Arial"/>
        <family val="2"/>
      </rPr>
      <t>TOTAL TO PAY</t>
    </r>
  </si>
  <si>
    <t>BBVA:                               0182-5437-61-0200080164</t>
  </si>
  <si>
    <t>B. SABADELLATLANTICO:     0081-5395-35-0001073112</t>
  </si>
  <si>
    <t>CONTROL DE PESO / WEIGHT MANAGEMENT</t>
  </si>
  <si>
    <r>
      <t xml:space="preserve">BBVA:     </t>
    </r>
    <r>
      <rPr>
        <b/>
        <sz val="18"/>
        <rFont val="Arial"/>
        <family val="2"/>
      </rPr>
      <t xml:space="preserve">                              0182-5437-61-0200080164</t>
    </r>
  </si>
  <si>
    <r>
      <t xml:space="preserve">Nº Tarjeta / Card Nº </t>
    </r>
    <r>
      <rPr>
        <sz val="16"/>
        <rFont val="Arial"/>
        <family val="2"/>
      </rPr>
      <t>(VISA - Mastercard-American Express)</t>
    </r>
  </si>
  <si>
    <t>Forever Active Probiotic</t>
  </si>
  <si>
    <t>Forever Freedom</t>
  </si>
  <si>
    <t>COLEC. SONYA CUIDADO DE PIEL / SONYA SKIN CARE COLLECTION</t>
  </si>
  <si>
    <t>Aloe Purifying Cleanser</t>
  </si>
  <si>
    <t>Aloe Deep-Cleansing Exfoliator</t>
  </si>
  <si>
    <t>Aloe Refreshing Toner</t>
  </si>
  <si>
    <t>Aloe Balancing Cream</t>
  </si>
  <si>
    <t>Sonya Skin Care Kit</t>
  </si>
  <si>
    <t>Brown / Black</t>
  </si>
  <si>
    <t>Marrón Oscuro</t>
  </si>
  <si>
    <t>Nº Tarjeta / Card Nº (VISA-Mastercard-American Express)</t>
  </si>
  <si>
    <t>Forever Aloe Scrub (Peeling)</t>
  </si>
  <si>
    <t>Aloe Nourishing Serum</t>
  </si>
  <si>
    <t>Combo Emprendedor Forever</t>
  </si>
  <si>
    <t>Botellita Spray Sonya</t>
  </si>
  <si>
    <t>Aloe Sunless T. Lotion (Autobronceador)</t>
  </si>
  <si>
    <t>Aloe Body Cond. Creme (Ton. Corporal)</t>
  </si>
  <si>
    <t>Aloe Body Toner (Moldeadora Corporal)</t>
  </si>
  <si>
    <t>Forever Bright Toothgel (Pasta Dientes)</t>
  </si>
  <si>
    <t>Forever Kids</t>
  </si>
  <si>
    <t>Lycium Plus</t>
  </si>
  <si>
    <t>Forever Calcium</t>
  </si>
  <si>
    <t xml:space="preserve">A-Beta-Care                         </t>
  </si>
  <si>
    <t>Hoja Mailing y Buzoneo</t>
  </si>
  <si>
    <t>(100 U.)</t>
  </si>
  <si>
    <t>20 U,</t>
  </si>
  <si>
    <t>Papel Gasa Relleno</t>
  </si>
  <si>
    <t>Ginkgo Plus</t>
  </si>
  <si>
    <t>Forever Lean</t>
  </si>
  <si>
    <t>Avocado Soap (Jabón de Aguacate)</t>
  </si>
  <si>
    <t>COLECCION AROMA SPA / AROMA SPA COLLECTION</t>
  </si>
  <si>
    <t>Aroma Spa Collection</t>
  </si>
  <si>
    <t>Relaxation Bath Salts</t>
  </si>
  <si>
    <t>Relaxation Shower Gel</t>
  </si>
  <si>
    <t>Relaxation Massage Lotion</t>
  </si>
  <si>
    <t>Gin-Chia Tabletas</t>
  </si>
  <si>
    <t>FLOR DE JUVENTUD / FLEUR DE JOUVENCE</t>
  </si>
  <si>
    <t>CUIDADO FACIAL / FACIAL CARE</t>
  </si>
  <si>
    <t>Eye Makeup Remover</t>
  </si>
  <si>
    <t>Aloe Propolis Cream</t>
  </si>
  <si>
    <t>SONYA KIT GLAMOUR</t>
  </si>
  <si>
    <t>Sonya Fleur Fabrique</t>
  </si>
  <si>
    <t>PEDIDO MÍNIMO 60 €</t>
  </si>
  <si>
    <t>MINIMUM ORDER 60 €</t>
  </si>
  <si>
    <t>Deep Moisturizing Cream</t>
  </si>
  <si>
    <t>Freedom2Go</t>
  </si>
  <si>
    <t>MAQUILLAJE MINERAL EN POLVO / MINERAL MAKE-UP</t>
  </si>
  <si>
    <t>Mineral Make-Up Natural</t>
  </si>
  <si>
    <t>Mineral Make-Up Amber</t>
  </si>
  <si>
    <t>Mineral Make-Up Caramel</t>
  </si>
  <si>
    <t>Natural</t>
  </si>
  <si>
    <t>Ambar</t>
  </si>
  <si>
    <t>Caramelo</t>
  </si>
  <si>
    <t>Aloe Moisturizing Lotion (L. Hidratante)</t>
  </si>
  <si>
    <r>
      <t xml:space="preserve">Nombre / </t>
    </r>
    <r>
      <rPr>
        <b/>
        <i/>
        <sz val="14"/>
        <rFont val="Arial"/>
        <family val="2"/>
      </rPr>
      <t>Name</t>
    </r>
  </si>
  <si>
    <t>UDS. PEDIDO</t>
  </si>
  <si>
    <t>N.D.P.*</t>
  </si>
  <si>
    <t>*SI NO HAS COMPLETADO TUS PRIMEROS DOS PUNTOS PERSONALES EN DOS MESES CONSECUTIVOS DEBES TENER EN CUENTA SOLAMENTE LAS COLUMNAS N.D.P.</t>
  </si>
  <si>
    <t>*IF YOU HAVE NOT COMPLETED YOUR FIRST TWO PERSONAL POINTS IN TWO CONSECUTIVE MONTHS, YOU MUST TAKE INTO ACCOUNT ONLY THE COLUMNS N.D.P.</t>
  </si>
  <si>
    <r>
      <t xml:space="preserve">VER NOTAS AL PIE DE LA HOJA DE LITERATURA / </t>
    </r>
    <r>
      <rPr>
        <b/>
        <i/>
        <sz val="16"/>
        <rFont val="Arial"/>
        <family val="2"/>
      </rPr>
      <t>SEE NOTES ON FOOTER OF LITERATURE SHEET</t>
    </r>
  </si>
  <si>
    <t>015</t>
  </si>
  <si>
    <t>034</t>
  </si>
  <si>
    <t>077</t>
  </si>
  <si>
    <t>039</t>
  </si>
  <si>
    <t>047</t>
  </si>
  <si>
    <t>048</t>
  </si>
  <si>
    <t>054</t>
  </si>
  <si>
    <t>065</t>
  </si>
  <si>
    <t>068</t>
  </si>
  <si>
    <t>072</t>
  </si>
  <si>
    <t>073</t>
  </si>
  <si>
    <t>026</t>
  </si>
  <si>
    <t>027</t>
  </si>
  <si>
    <t>036</t>
  </si>
  <si>
    <t>019</t>
  </si>
  <si>
    <t>021</t>
  </si>
  <si>
    <t>071</t>
  </si>
  <si>
    <t>014</t>
  </si>
  <si>
    <t>022</t>
  </si>
  <si>
    <t>028</t>
  </si>
  <si>
    <t>038</t>
  </si>
  <si>
    <t>066</t>
  </si>
  <si>
    <t>070</t>
  </si>
  <si>
    <t>040</t>
  </si>
  <si>
    <t>051</t>
  </si>
  <si>
    <t>055</t>
  </si>
  <si>
    <t>056</t>
  </si>
  <si>
    <t>057</t>
  </si>
  <si>
    <t>061</t>
  </si>
  <si>
    <t>062</t>
  </si>
  <si>
    <t>063</t>
  </si>
  <si>
    <t>064</t>
  </si>
  <si>
    <t>069</t>
  </si>
  <si>
    <t>001</t>
  </si>
  <si>
    <t>004</t>
  </si>
  <si>
    <t>005</t>
  </si>
  <si>
    <t>007</t>
  </si>
  <si>
    <t>011</t>
  </si>
  <si>
    <t>012</t>
  </si>
  <si>
    <r>
      <t xml:space="preserve">Aloe Blossom Herbal Tea </t>
    </r>
    <r>
      <rPr>
        <b/>
        <i/>
        <sz val="17"/>
        <rFont val="Garamond"/>
        <family val="1"/>
      </rPr>
      <t>(Té de Aloe)</t>
    </r>
  </si>
  <si>
    <r>
      <t>Artic Sea</t>
    </r>
    <r>
      <rPr>
        <b/>
        <vertAlign val="superscript"/>
        <sz val="17"/>
        <rFont val="Garamond"/>
        <family val="1"/>
      </rPr>
      <t>TM</t>
    </r>
    <r>
      <rPr>
        <b/>
        <sz val="17"/>
        <rFont val="Garamond"/>
        <family val="1"/>
      </rPr>
      <t xml:space="preserve"> Super Omega-3</t>
    </r>
  </si>
  <si>
    <r>
      <t>Aloe2Go</t>
    </r>
    <r>
      <rPr>
        <b/>
        <sz val="16"/>
        <rFont val="Garamond"/>
        <family val="1"/>
      </rPr>
      <t xml:space="preserve"> (Pomesteen y Gel de Aloe, 2 en 1)</t>
    </r>
  </si>
  <si>
    <r>
      <t xml:space="preserve">Forever Alluring Eyes </t>
    </r>
    <r>
      <rPr>
        <b/>
        <sz val="16"/>
        <rFont val="Garamond"/>
        <family val="1"/>
      </rPr>
      <t>(Contorno de Ojos)</t>
    </r>
  </si>
  <si>
    <r>
      <t>Aloe-Jojoba Cond. Rinse</t>
    </r>
    <r>
      <rPr>
        <b/>
        <sz val="16"/>
        <rFont val="Garamond"/>
        <family val="1"/>
      </rPr>
      <t xml:space="preserve"> (Acondicionador)</t>
    </r>
  </si>
  <si>
    <t>Taza Forever</t>
  </si>
  <si>
    <t>Tríptico Bebidas de Áloe (25 U)</t>
  </si>
  <si>
    <t>CD Tenor</t>
  </si>
  <si>
    <t>Libro Profit Share</t>
  </si>
  <si>
    <t>Poster 6 Pack 2,009</t>
  </si>
  <si>
    <t>6 U.</t>
  </si>
  <si>
    <t>Estuche 9 Brochas Sonya</t>
  </si>
  <si>
    <t>Directorio Internacional 2,009</t>
  </si>
  <si>
    <t>Talonario de Recibos 2,010</t>
  </si>
  <si>
    <t xml:space="preserve"> ** COSTO CONTRAREEMBOLSO: 6,10 € + Impuestos (SOLAMENTE PENÍNSULA)</t>
  </si>
  <si>
    <t xml:space="preserve"> ** C.O.D. COST: 6,10€ + Taxes (PENÍNSULA ONLY)</t>
  </si>
  <si>
    <t>Folleto Combos</t>
  </si>
  <si>
    <t>320</t>
  </si>
  <si>
    <t>Argi+</t>
  </si>
  <si>
    <t>188</t>
  </si>
  <si>
    <t>B-12 Plus</t>
  </si>
  <si>
    <t>319</t>
  </si>
  <si>
    <t>Sunscreen Spray</t>
  </si>
  <si>
    <t>Brocha Angulada Kabuki</t>
  </si>
  <si>
    <t>Maletín Forever</t>
  </si>
  <si>
    <t>Solicitud Distribuidor (25 U.)</t>
  </si>
  <si>
    <t>USB Forever</t>
  </si>
  <si>
    <t>Pack Bienvenida</t>
  </si>
  <si>
    <t>321</t>
  </si>
  <si>
    <t>FAB Energy Drink</t>
  </si>
  <si>
    <t>Pulsera FAB</t>
  </si>
  <si>
    <t>Chancla FAB Mujer</t>
  </si>
  <si>
    <t>Chancla FAB Hombre</t>
  </si>
  <si>
    <t>Camiseta FAB Mujer M</t>
  </si>
  <si>
    <t>Camiseta FAB Hombre XL</t>
  </si>
  <si>
    <t>Hoja Promocional FAB</t>
  </si>
  <si>
    <t>Camiseta FAB Mujer L</t>
  </si>
  <si>
    <t>Camiseta FAB Mujer S</t>
  </si>
  <si>
    <t>Camiseta FAB Hombre M</t>
  </si>
  <si>
    <t>Camiseta FAB Hombre S</t>
  </si>
  <si>
    <t>307</t>
  </si>
  <si>
    <t>Forever Aloe MPD 2X</t>
  </si>
  <si>
    <t>067</t>
  </si>
  <si>
    <t>Directorio Internacional 2,011</t>
  </si>
  <si>
    <t>Directorio Internacional 2,008</t>
  </si>
  <si>
    <t>Bolsas Plástico Pequeña</t>
  </si>
  <si>
    <t>Sonya Hydrate Champú</t>
  </si>
  <si>
    <t>Sonya Hydrate Conditioner</t>
  </si>
  <si>
    <t>Sonya Volume Champú</t>
  </si>
  <si>
    <t>Sonya Volume Conditioner</t>
  </si>
  <si>
    <t>Forever Hand Sanitizer</t>
  </si>
  <si>
    <t>Normas Compañía 2012</t>
  </si>
  <si>
    <t xml:space="preserve"> * GASTOS DE ENVIO: 7,32 € (12,20 € Islas Baleares). Pedidos superiores a 200,00 € Entrega gratis</t>
  </si>
  <si>
    <t xml:space="preserve"> * DELIVERY CHARGE: 7,32 € (12,20 € Balearic Islands). Orders above 200,00 € Free Delivery</t>
  </si>
  <si>
    <t>Folleto de Prestigio</t>
  </si>
  <si>
    <t>312</t>
  </si>
  <si>
    <t>Forever Nutra Q10</t>
  </si>
  <si>
    <t>Manual de Producto 2,012</t>
  </si>
  <si>
    <t>Díptico Emprendedor</t>
  </si>
  <si>
    <t>Precios  Distribuidor 2012</t>
  </si>
  <si>
    <t>Catálogo Productos (5 U)</t>
  </si>
  <si>
    <t>Carpeta Porta Documentos 2012</t>
  </si>
  <si>
    <t>Precios Distribuidor 2012</t>
  </si>
  <si>
    <t>341</t>
  </si>
  <si>
    <t>342</t>
  </si>
  <si>
    <t>VERSIÓN:  ABRIL 2,012</t>
  </si>
  <si>
    <t>Found Sandy</t>
  </si>
  <si>
    <t>Talonario de Recibos 2,012</t>
  </si>
  <si>
    <t>Arena</t>
  </si>
  <si>
    <t>355</t>
  </si>
  <si>
    <t>Forever Immublend</t>
  </si>
  <si>
    <t>216</t>
  </si>
  <si>
    <t>Clean And Lean 9</t>
  </si>
  <si>
    <t>324</t>
  </si>
  <si>
    <t>325</t>
  </si>
  <si>
    <t>Batido Ultra Vainilla Con Aminotein</t>
  </si>
  <si>
    <t>Batido Ultra Chocolate Con Aminotein</t>
  </si>
  <si>
    <t>VERSIÓN: MAYO 2,012</t>
  </si>
  <si>
    <t>337</t>
  </si>
  <si>
    <t>338</t>
  </si>
  <si>
    <t>339</t>
  </si>
  <si>
    <t>340</t>
  </si>
  <si>
    <t>343</t>
  </si>
  <si>
    <t>Aloe Fleur de Jouvence Kit</t>
  </si>
  <si>
    <t>Rehidranting Toner</t>
  </si>
  <si>
    <t>Aloe Cleanser</t>
  </si>
  <si>
    <t>Firming Day Lotion</t>
  </si>
  <si>
    <t>Aloe Mask Powder</t>
  </si>
  <si>
    <t>Recovering Night Creme</t>
  </si>
  <si>
    <t>Aloe Activator</t>
  </si>
  <si>
    <t>Selector de Maquillaje 2011</t>
  </si>
  <si>
    <t>VERSIÓN: MAYO 2.012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</si>
</sst>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.00\ &quot;€&quot;"/>
    <numFmt numFmtId="181" formatCode="0.000"/>
    <numFmt numFmtId="182" formatCode="#,##0.00\ [$€-1];[Red]\-#,##0.00\ [$€-1]"/>
    <numFmt numFmtId="183" formatCode="0.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_-* #,##0.0\ &quot;€&quot;_-;\-* #,##0.0\ &quot;€&quot;_-;_-* &quot;-&quot;\ &quot;€&quot;_-;_-@_-"/>
    <numFmt numFmtId="188" formatCode="_-* #,##0.00\ &quot;€&quot;_-;\-* #,##0.00\ &quot;€&quot;_-;_-* &quot;-&quot;\ &quot;€&quot;_-;_-@_-"/>
    <numFmt numFmtId="189" formatCode="_-* #,##0.0\ _€_-;\-* #,##0.0\ _€_-;_-* &quot;-&quot;\ _€_-;_-@_-"/>
    <numFmt numFmtId="190" formatCode="_-* #,##0.00\ _€_-;\-* #,##0.00\ _€_-;_-* &quot;-&quot;\ _€_-;_-@_-"/>
    <numFmt numFmtId="191" formatCode="_-* #,##0.000\ _€_-;\-* #,##0.000\ _€_-;_-* &quot;-&quot;\ _€_-;_-@_-"/>
    <numFmt numFmtId="192" formatCode="0.000_ ;\-0.000\ "/>
  </numFmts>
  <fonts count="71">
    <font>
      <sz val="10"/>
      <name val="Arial"/>
      <family val="0"/>
    </font>
    <font>
      <b/>
      <sz val="12"/>
      <name val="Garamond"/>
      <family val="1"/>
    </font>
    <font>
      <b/>
      <i/>
      <sz val="12"/>
      <name val="Garamond"/>
      <family val="1"/>
    </font>
    <font>
      <b/>
      <sz val="12"/>
      <name val="Arial Black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28"/>
      <name val="Arial"/>
      <family val="2"/>
    </font>
    <font>
      <b/>
      <i/>
      <sz val="12"/>
      <name val="Arial"/>
      <family val="2"/>
    </font>
    <font>
      <b/>
      <sz val="20"/>
      <name val="Berlin Sans FB Demi"/>
      <family val="2"/>
    </font>
    <font>
      <b/>
      <sz val="18"/>
      <name val="Times New Roman"/>
      <family val="1"/>
    </font>
    <font>
      <b/>
      <sz val="22"/>
      <name val="Berlin Sans FB Demi"/>
      <family val="2"/>
    </font>
    <font>
      <b/>
      <sz val="26"/>
      <color indexed="12"/>
      <name val="Times New Roman"/>
      <family val="1"/>
    </font>
    <font>
      <b/>
      <sz val="22"/>
      <color indexed="10"/>
      <name val="Arial Rounded MT Bold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Times New Roman"/>
      <family val="1"/>
    </font>
    <font>
      <b/>
      <sz val="24"/>
      <name val="Times New Roman"/>
      <family val="1"/>
    </font>
    <font>
      <b/>
      <sz val="12"/>
      <color indexed="10"/>
      <name val="Arial"/>
      <family val="2"/>
    </font>
    <font>
      <b/>
      <sz val="24"/>
      <color indexed="12"/>
      <name val="Times New Roman"/>
      <family val="1"/>
    </font>
    <font>
      <b/>
      <i/>
      <sz val="24"/>
      <name val="Times New Roman"/>
      <family val="1"/>
    </font>
    <font>
      <b/>
      <sz val="22"/>
      <name val="Times New Roman"/>
      <family val="1"/>
    </font>
    <font>
      <b/>
      <sz val="10"/>
      <name val="Arial"/>
      <family val="2"/>
    </font>
    <font>
      <b/>
      <sz val="24"/>
      <name val="Arial"/>
      <family val="2"/>
    </font>
    <font>
      <b/>
      <i/>
      <sz val="22"/>
      <name val="Stencil"/>
      <family val="5"/>
    </font>
    <font>
      <b/>
      <sz val="13"/>
      <name val="Rockwell Extra Bold"/>
      <family val="1"/>
    </font>
    <font>
      <b/>
      <sz val="24"/>
      <name val="Garamond"/>
      <family val="1"/>
    </font>
    <font>
      <b/>
      <sz val="15"/>
      <name val="Garamond"/>
      <family val="1"/>
    </font>
    <font>
      <b/>
      <sz val="18"/>
      <name val="Garamond"/>
      <family val="1"/>
    </font>
    <font>
      <b/>
      <sz val="16"/>
      <color indexed="10"/>
      <name val="Arial"/>
      <family val="2"/>
    </font>
    <font>
      <b/>
      <i/>
      <sz val="18"/>
      <name val="Arial"/>
      <family val="2"/>
    </font>
    <font>
      <b/>
      <sz val="22"/>
      <color indexed="12"/>
      <name val="Arial"/>
      <family val="2"/>
    </font>
    <font>
      <b/>
      <i/>
      <sz val="14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i/>
      <sz val="12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b/>
      <sz val="14"/>
      <name val="Garamond"/>
      <family val="1"/>
    </font>
    <font>
      <b/>
      <sz val="10"/>
      <name val="Garamond"/>
      <family val="1"/>
    </font>
    <font>
      <b/>
      <sz val="17"/>
      <name val="Garamond"/>
      <family val="1"/>
    </font>
    <font>
      <b/>
      <i/>
      <sz val="17"/>
      <name val="Garamond"/>
      <family val="1"/>
    </font>
    <font>
      <b/>
      <sz val="9"/>
      <name val="Garamond"/>
      <family val="1"/>
    </font>
    <font>
      <b/>
      <sz val="15"/>
      <name val="Arial"/>
      <family val="2"/>
    </font>
    <font>
      <b/>
      <sz val="17"/>
      <name val="Arial"/>
      <family val="2"/>
    </font>
    <font>
      <b/>
      <vertAlign val="superscript"/>
      <sz val="17"/>
      <name val="Garamond"/>
      <family val="1"/>
    </font>
    <font>
      <b/>
      <sz val="16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6" fillId="4" borderId="0" applyNumberFormat="0" applyBorder="0" applyAlignment="0" applyProtection="0"/>
    <xf numFmtId="0" fontId="57" fillId="16" borderId="1" applyNumberFormat="0" applyAlignment="0" applyProtection="0"/>
    <xf numFmtId="0" fontId="58" fillId="1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21" borderId="0" applyNumberFormat="0" applyBorder="0" applyAlignment="0" applyProtection="0"/>
    <xf numFmtId="0" fontId="61" fillId="7" borderId="1" applyNumberFormat="0" applyAlignment="0" applyProtection="0"/>
    <xf numFmtId="170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64" fillId="16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366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166" fontId="6" fillId="24" borderId="0" xfId="45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6" fontId="8" fillId="0" borderId="11" xfId="45" applyNumberFormat="1" applyFont="1" applyFill="1" applyBorder="1" applyAlignment="1">
      <alignment horizontal="right"/>
    </xf>
    <xf numFmtId="166" fontId="8" fillId="0" borderId="11" xfId="45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66" fontId="8" fillId="0" borderId="12" xfId="45" applyNumberFormat="1" applyFont="1" applyFill="1" applyBorder="1" applyAlignment="1">
      <alignment horizontal="right"/>
    </xf>
    <xf numFmtId="166" fontId="4" fillId="0" borderId="12" xfId="45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1" fillId="0" borderId="0" xfId="0" applyFont="1" applyFill="1" applyAlignment="1">
      <alignment/>
    </xf>
    <xf numFmtId="181" fontId="8" fillId="0" borderId="11" xfId="0" applyNumberFormat="1" applyFont="1" applyFill="1" applyBorder="1" applyAlignment="1">
      <alignment horizontal="center"/>
    </xf>
    <xf numFmtId="181" fontId="8" fillId="0" borderId="12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/>
    </xf>
    <xf numFmtId="181" fontId="13" fillId="0" borderId="1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180" fontId="8" fillId="25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6" fontId="4" fillId="0" borderId="11" xfId="45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0" fontId="27" fillId="25" borderId="11" xfId="0" applyNumberFormat="1" applyFont="1" applyFill="1" applyBorder="1" applyAlignment="1">
      <alignment horizontal="center"/>
    </xf>
    <xf numFmtId="180" fontId="27" fillId="25" borderId="11" xfId="5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27" fillId="0" borderId="0" xfId="0" applyFont="1" applyFill="1" applyAlignment="1">
      <alignment/>
    </xf>
    <xf numFmtId="180" fontId="27" fillId="25" borderId="13" xfId="0" applyNumberFormat="1" applyFont="1" applyFill="1" applyBorder="1" applyAlignment="1">
      <alignment horizontal="center"/>
    </xf>
    <xf numFmtId="180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166" fontId="34" fillId="24" borderId="0" xfId="45" applyNumberFormat="1" applyFont="1" applyFill="1" applyBorder="1" applyAlignment="1">
      <alignment horizontal="right"/>
    </xf>
    <xf numFmtId="166" fontId="11" fillId="24" borderId="0" xfId="45" applyNumberFormat="1" applyFont="1" applyFill="1" applyBorder="1" applyAlignment="1">
      <alignment horizontal="right"/>
    </xf>
    <xf numFmtId="166" fontId="36" fillId="24" borderId="0" xfId="45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27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27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9" fillId="0" borderId="0" xfId="0" applyFont="1" applyFill="1" applyBorder="1" applyAlignment="1">
      <alignment horizontal="left"/>
    </xf>
    <xf numFmtId="0" fontId="39" fillId="0" borderId="14" xfId="0" applyFont="1" applyFill="1" applyBorder="1" applyAlignment="1">
      <alignment horizontal="left"/>
    </xf>
    <xf numFmtId="0" fontId="40" fillId="0" borderId="14" xfId="0" applyFont="1" applyFill="1" applyBorder="1" applyAlignment="1">
      <alignment horizontal="left"/>
    </xf>
    <xf numFmtId="0" fontId="40" fillId="0" borderId="14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180" fontId="27" fillId="25" borderId="16" xfId="0" applyNumberFormat="1" applyFont="1" applyFill="1" applyBorder="1" applyAlignment="1">
      <alignment horizontal="center"/>
    </xf>
    <xf numFmtId="0" fontId="27" fillId="0" borderId="17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27" fillId="0" borderId="12" xfId="0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10" fillId="0" borderId="0" xfId="0" applyFont="1" applyAlignment="1">
      <alignment/>
    </xf>
    <xf numFmtId="0" fontId="37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180" fontId="27" fillId="0" borderId="11" xfId="0" applyNumberFormat="1" applyFont="1" applyFill="1" applyBorder="1" applyAlignment="1">
      <alignment/>
    </xf>
    <xf numFmtId="0" fontId="45" fillId="0" borderId="12" xfId="0" applyFont="1" applyFill="1" applyBorder="1" applyAlignment="1">
      <alignment/>
    </xf>
    <xf numFmtId="181" fontId="42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27" fillId="0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180" fontId="8" fillId="25" borderId="19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6" fillId="25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25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22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49" fillId="0" borderId="11" xfId="0" applyFont="1" applyFill="1" applyBorder="1" applyAlignment="1">
      <alignment/>
    </xf>
    <xf numFmtId="0" fontId="32" fillId="0" borderId="11" xfId="0" applyFont="1" applyBorder="1" applyAlignment="1">
      <alignment horizontal="center"/>
    </xf>
    <xf numFmtId="0" fontId="32" fillId="0" borderId="11" xfId="0" applyFont="1" applyBorder="1" applyAlignment="1">
      <alignment/>
    </xf>
    <xf numFmtId="181" fontId="32" fillId="0" borderId="11" xfId="0" applyNumberFormat="1" applyFont="1" applyBorder="1" applyAlignment="1">
      <alignment horizontal="center"/>
    </xf>
    <xf numFmtId="166" fontId="32" fillId="0" borderId="11" xfId="45" applyNumberFormat="1" applyFont="1" applyBorder="1" applyAlignment="1">
      <alignment horizontal="right"/>
    </xf>
    <xf numFmtId="0" fontId="32" fillId="0" borderId="11" xfId="0" applyFont="1" applyFill="1" applyBorder="1" applyAlignment="1">
      <alignment horizontal="center"/>
    </xf>
    <xf numFmtId="0" fontId="32" fillId="0" borderId="11" xfId="0" applyFont="1" applyFill="1" applyBorder="1" applyAlignment="1">
      <alignment/>
    </xf>
    <xf numFmtId="181" fontId="32" fillId="0" borderId="11" xfId="0" applyNumberFormat="1" applyFont="1" applyFill="1" applyBorder="1" applyAlignment="1">
      <alignment horizontal="center"/>
    </xf>
    <xf numFmtId="166" fontId="32" fillId="0" borderId="11" xfId="45" applyNumberFormat="1" applyFont="1" applyFill="1" applyBorder="1" applyAlignment="1">
      <alignment horizontal="right"/>
    </xf>
    <xf numFmtId="181" fontId="32" fillId="0" borderId="24" xfId="0" applyNumberFormat="1" applyFont="1" applyFill="1" applyBorder="1" applyAlignment="1">
      <alignment horizontal="center"/>
    </xf>
    <xf numFmtId="166" fontId="32" fillId="0" borderId="11" xfId="45" applyNumberFormat="1" applyFont="1" applyFill="1" applyBorder="1" applyAlignment="1" quotePrefix="1">
      <alignment horizontal="center"/>
    </xf>
    <xf numFmtId="0" fontId="32" fillId="0" borderId="0" xfId="0" applyFont="1" applyFill="1" applyBorder="1" applyAlignment="1">
      <alignment/>
    </xf>
    <xf numFmtId="181" fontId="32" fillId="0" borderId="17" xfId="0" applyNumberFormat="1" applyFont="1" applyFill="1" applyBorder="1" applyAlignment="1">
      <alignment horizontal="center"/>
    </xf>
    <xf numFmtId="166" fontId="32" fillId="0" borderId="25" xfId="45" applyNumberFormat="1" applyFont="1" applyFill="1" applyBorder="1" applyAlignment="1">
      <alignment horizontal="right"/>
    </xf>
    <xf numFmtId="181" fontId="32" fillId="0" borderId="26" xfId="0" applyNumberFormat="1" applyFont="1" applyFill="1" applyBorder="1" applyAlignment="1">
      <alignment horizontal="center"/>
    </xf>
    <xf numFmtId="166" fontId="32" fillId="0" borderId="19" xfId="45" applyNumberFormat="1" applyFont="1" applyFill="1" applyBorder="1" applyAlignment="1">
      <alignment horizontal="right"/>
    </xf>
    <xf numFmtId="180" fontId="32" fillId="0" borderId="11" xfId="0" applyNumberFormat="1" applyFont="1" applyFill="1" applyBorder="1" applyAlignment="1">
      <alignment/>
    </xf>
    <xf numFmtId="166" fontId="4" fillId="0" borderId="12" xfId="45" applyNumberFormat="1" applyFont="1" applyFill="1" applyBorder="1" applyAlignment="1">
      <alignment horizontal="center"/>
    </xf>
    <xf numFmtId="181" fontId="48" fillId="0" borderId="12" xfId="0" applyNumberFormat="1" applyFont="1" applyFill="1" applyBorder="1" applyAlignment="1">
      <alignment horizontal="center"/>
    </xf>
    <xf numFmtId="166" fontId="47" fillId="0" borderId="12" xfId="45" applyNumberFormat="1" applyFont="1" applyFill="1" applyBorder="1" applyAlignment="1">
      <alignment horizontal="right"/>
    </xf>
    <xf numFmtId="166" fontId="4" fillId="0" borderId="0" xfId="45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50" fillId="0" borderId="14" xfId="0" applyFont="1" applyFill="1" applyBorder="1" applyAlignment="1">
      <alignment horizontal="left"/>
    </xf>
    <xf numFmtId="49" fontId="28" fillId="0" borderId="12" xfId="0" applyNumberFormat="1" applyFont="1" applyFill="1" applyBorder="1" applyAlignment="1">
      <alignment horizontal="center"/>
    </xf>
    <xf numFmtId="181" fontId="13" fillId="0" borderId="12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 quotePrefix="1">
      <alignment horizontal="center"/>
    </xf>
    <xf numFmtId="49" fontId="11" fillId="0" borderId="24" xfId="0" applyNumberFormat="1" applyFont="1" applyFill="1" applyBorder="1" applyAlignment="1">
      <alignment horizontal="center"/>
    </xf>
    <xf numFmtId="180" fontId="27" fillId="25" borderId="12" xfId="0" applyNumberFormat="1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47" fillId="0" borderId="12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47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 vertical="justify"/>
    </xf>
    <xf numFmtId="0" fontId="2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166" fontId="4" fillId="0" borderId="27" xfId="45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6" fillId="0" borderId="31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180" fontId="27" fillId="25" borderId="24" xfId="0" applyNumberFormat="1" applyFont="1" applyFill="1" applyBorder="1" applyAlignment="1">
      <alignment horizontal="center"/>
    </xf>
    <xf numFmtId="0" fontId="4" fillId="25" borderId="26" xfId="0" applyFont="1" applyFill="1" applyBorder="1" applyAlignment="1">
      <alignment horizontal="center"/>
    </xf>
    <xf numFmtId="166" fontId="4" fillId="0" borderId="27" xfId="45" applyNumberFormat="1" applyFont="1" applyFill="1" applyBorder="1" applyAlignment="1">
      <alignment horizontal="right"/>
    </xf>
    <xf numFmtId="192" fontId="8" fillId="0" borderId="27" xfId="45" applyNumberFormat="1" applyFont="1" applyFill="1" applyBorder="1" applyAlignment="1">
      <alignment horizontal="right"/>
    </xf>
    <xf numFmtId="0" fontId="27" fillId="0" borderId="12" xfId="0" applyFont="1" applyFill="1" applyBorder="1" applyAlignment="1">
      <alignment/>
    </xf>
    <xf numFmtId="49" fontId="47" fillId="0" borderId="11" xfId="0" applyNumberFormat="1" applyFont="1" applyFill="1" applyBorder="1" applyAlignment="1">
      <alignment horizontal="center"/>
    </xf>
    <xf numFmtId="0" fontId="51" fillId="0" borderId="12" xfId="0" applyFont="1" applyFill="1" applyBorder="1" applyAlignment="1">
      <alignment horizontal="left"/>
    </xf>
    <xf numFmtId="0" fontId="51" fillId="0" borderId="12" xfId="0" applyFont="1" applyFill="1" applyBorder="1" applyAlignment="1">
      <alignment/>
    </xf>
    <xf numFmtId="0" fontId="51" fillId="0" borderId="12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181" fontId="48" fillId="0" borderId="11" xfId="0" applyNumberFormat="1" applyFont="1" applyFill="1" applyBorder="1" applyAlignment="1">
      <alignment horizontal="center"/>
    </xf>
    <xf numFmtId="166" fontId="47" fillId="0" borderId="11" xfId="45" applyNumberFormat="1" applyFont="1" applyFill="1" applyBorder="1" applyAlignment="1">
      <alignment horizontal="right"/>
    </xf>
    <xf numFmtId="166" fontId="51" fillId="0" borderId="11" xfId="45" applyNumberFormat="1" applyFont="1" applyFill="1" applyBorder="1" applyAlignment="1">
      <alignment horizontal="center"/>
    </xf>
    <xf numFmtId="0" fontId="47" fillId="0" borderId="11" xfId="0" applyFont="1" applyFill="1" applyBorder="1" applyAlignment="1">
      <alignment/>
    </xf>
    <xf numFmtId="180" fontId="47" fillId="0" borderId="11" xfId="0" applyNumberFormat="1" applyFont="1" applyFill="1" applyBorder="1" applyAlignment="1">
      <alignment/>
    </xf>
    <xf numFmtId="0" fontId="51" fillId="0" borderId="32" xfId="0" applyFont="1" applyFill="1" applyBorder="1" applyAlignment="1">
      <alignment horizontal="center"/>
    </xf>
    <xf numFmtId="0" fontId="51" fillId="0" borderId="19" xfId="0" applyFont="1" applyFill="1" applyBorder="1" applyAlignment="1">
      <alignment horizontal="center"/>
    </xf>
    <xf numFmtId="180" fontId="47" fillId="0" borderId="19" xfId="0" applyNumberFormat="1" applyFont="1" applyFill="1" applyBorder="1" applyAlignment="1">
      <alignment/>
    </xf>
    <xf numFmtId="0" fontId="48" fillId="0" borderId="11" xfId="0" applyFont="1" applyFill="1" applyBorder="1" applyAlignment="1">
      <alignment horizontal="center"/>
    </xf>
    <xf numFmtId="180" fontId="47" fillId="0" borderId="11" xfId="0" applyNumberFormat="1" applyFont="1" applyFill="1" applyBorder="1" applyAlignment="1">
      <alignment horizontal="right"/>
    </xf>
    <xf numFmtId="192" fontId="51" fillId="0" borderId="11" xfId="45" applyNumberFormat="1" applyFont="1" applyFill="1" applyBorder="1" applyAlignment="1">
      <alignment horizontal="right"/>
    </xf>
    <xf numFmtId="0" fontId="51" fillId="0" borderId="11" xfId="0" applyFont="1" applyFill="1" applyBorder="1" applyAlignment="1">
      <alignment/>
    </xf>
    <xf numFmtId="181" fontId="51" fillId="0" borderId="11" xfId="0" applyNumberFormat="1" applyFont="1" applyFill="1" applyBorder="1" applyAlignment="1">
      <alignment horizontal="center"/>
    </xf>
    <xf numFmtId="166" fontId="51" fillId="0" borderId="11" xfId="45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166" fontId="51" fillId="0" borderId="19" xfId="45" applyNumberFormat="1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180" fontId="8" fillId="0" borderId="23" xfId="0" applyNumberFormat="1" applyFont="1" applyFill="1" applyBorder="1" applyAlignment="1">
      <alignment horizontal="center"/>
    </xf>
    <xf numFmtId="0" fontId="47" fillId="0" borderId="11" xfId="0" applyFont="1" applyFill="1" applyBorder="1" applyAlignment="1">
      <alignment/>
    </xf>
    <xf numFmtId="180" fontId="27" fillId="0" borderId="13" xfId="0" applyNumberFormat="1" applyFont="1" applyFill="1" applyBorder="1" applyAlignment="1">
      <alignment horizontal="center"/>
    </xf>
    <xf numFmtId="180" fontId="27" fillId="0" borderId="13" xfId="50" applyNumberFormat="1" applyFont="1" applyFill="1" applyBorder="1" applyAlignment="1">
      <alignment horizontal="center"/>
    </xf>
    <xf numFmtId="180" fontId="27" fillId="0" borderId="12" xfId="0" applyNumberFormat="1" applyFont="1" applyFill="1" applyBorder="1" applyAlignment="1">
      <alignment horizontal="center"/>
    </xf>
    <xf numFmtId="0" fontId="47" fillId="0" borderId="11" xfId="0" applyFont="1" applyFill="1" applyBorder="1" applyAlignment="1">
      <alignment horizontal="left"/>
    </xf>
    <xf numFmtId="180" fontId="27" fillId="0" borderId="13" xfId="0" applyNumberFormat="1" applyFont="1" applyFill="1" applyBorder="1" applyAlignment="1">
      <alignment horizontal="center" vertical="center"/>
    </xf>
    <xf numFmtId="0" fontId="47" fillId="0" borderId="11" xfId="0" applyNumberFormat="1" applyFont="1" applyFill="1" applyBorder="1" applyAlignment="1" applyProtection="1">
      <alignment horizontal="fill"/>
      <protection locked="0"/>
    </xf>
    <xf numFmtId="0" fontId="47" fillId="0" borderId="11" xfId="0" applyFont="1" applyFill="1" applyBorder="1" applyAlignment="1" applyProtection="1">
      <alignment horizontal="fill"/>
      <protection locked="0"/>
    </xf>
    <xf numFmtId="0" fontId="32" fillId="0" borderId="13" xfId="0" applyFont="1" applyFill="1" applyBorder="1" applyAlignment="1">
      <alignment/>
    </xf>
    <xf numFmtId="0" fontId="32" fillId="0" borderId="19" xfId="0" applyFont="1" applyFill="1" applyBorder="1" applyAlignment="1">
      <alignment/>
    </xf>
    <xf numFmtId="0" fontId="51" fillId="0" borderId="11" xfId="0" applyFont="1" applyFill="1" applyBorder="1" applyAlignment="1">
      <alignment horizontal="center" wrapText="1"/>
    </xf>
    <xf numFmtId="0" fontId="51" fillId="0" borderId="11" xfId="0" applyFont="1" applyFill="1" applyBorder="1" applyAlignment="1">
      <alignment wrapText="1"/>
    </xf>
    <xf numFmtId="181" fontId="51" fillId="0" borderId="11" xfId="0" applyNumberFormat="1" applyFont="1" applyFill="1" applyBorder="1" applyAlignment="1">
      <alignment horizontal="center" wrapText="1"/>
    </xf>
    <xf numFmtId="166" fontId="51" fillId="0" borderId="11" xfId="45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166" fontId="51" fillId="0" borderId="12" xfId="45" applyNumberFormat="1" applyFont="1" applyFill="1" applyBorder="1" applyAlignment="1">
      <alignment horizontal="center"/>
    </xf>
    <xf numFmtId="180" fontId="27" fillId="0" borderId="25" xfId="0" applyNumberFormat="1" applyFont="1" applyFill="1" applyBorder="1" applyAlignment="1">
      <alignment horizontal="center"/>
    </xf>
    <xf numFmtId="192" fontId="51" fillId="0" borderId="12" xfId="45" applyNumberFormat="1" applyFont="1" applyFill="1" applyBorder="1" applyAlignment="1">
      <alignment horizontal="right"/>
    </xf>
    <xf numFmtId="49" fontId="8" fillId="0" borderId="12" xfId="0" applyNumberFormat="1" applyFont="1" applyBorder="1" applyAlignment="1">
      <alignment horizontal="left"/>
    </xf>
    <xf numFmtId="0" fontId="35" fillId="0" borderId="18" xfId="0" applyFont="1" applyFill="1" applyBorder="1" applyAlignment="1">
      <alignment horizontal="center"/>
    </xf>
    <xf numFmtId="0" fontId="35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right"/>
    </xf>
    <xf numFmtId="49" fontId="28" fillId="0" borderId="13" xfId="0" applyNumberFormat="1" applyFont="1" applyBorder="1" applyAlignment="1">
      <alignment horizontal="left"/>
    </xf>
    <xf numFmtId="49" fontId="28" fillId="0" borderId="12" xfId="0" applyNumberFormat="1" applyFont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35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49" fontId="28" fillId="0" borderId="37" xfId="0" applyNumberFormat="1" applyFont="1" applyBorder="1" applyAlignment="1">
      <alignment horizontal="center"/>
    </xf>
    <xf numFmtId="49" fontId="28" fillId="0" borderId="38" xfId="0" applyNumberFormat="1" applyFont="1" applyBorder="1" applyAlignment="1">
      <alignment horizontal="center"/>
    </xf>
    <xf numFmtId="166" fontId="34" fillId="0" borderId="35" xfId="45" applyNumberFormat="1" applyFont="1" applyFill="1" applyBorder="1" applyAlignment="1">
      <alignment horizontal="right"/>
    </xf>
    <xf numFmtId="166" fontId="34" fillId="0" borderId="18" xfId="45" applyNumberFormat="1" applyFont="1" applyFill="1" applyBorder="1" applyAlignment="1">
      <alignment horizontal="right"/>
    </xf>
    <xf numFmtId="166" fontId="34" fillId="0" borderId="33" xfId="45" applyNumberFormat="1" applyFont="1" applyFill="1" applyBorder="1" applyAlignment="1">
      <alignment horizontal="right"/>
    </xf>
    <xf numFmtId="0" fontId="9" fillId="0" borderId="39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166" fontId="11" fillId="0" borderId="39" xfId="45" applyNumberFormat="1" applyFont="1" applyFill="1" applyBorder="1" applyAlignment="1">
      <alignment horizontal="right"/>
    </xf>
    <xf numFmtId="166" fontId="11" fillId="0" borderId="27" xfId="45" applyNumberFormat="1" applyFont="1" applyFill="1" applyBorder="1" applyAlignment="1">
      <alignment horizontal="right"/>
    </xf>
    <xf numFmtId="166" fontId="11" fillId="0" borderId="36" xfId="45" applyNumberFormat="1" applyFont="1" applyFill="1" applyBorder="1" applyAlignment="1">
      <alignment horizontal="right"/>
    </xf>
    <xf numFmtId="166" fontId="34" fillId="0" borderId="28" xfId="45" applyNumberFormat="1" applyFont="1" applyFill="1" applyBorder="1" applyAlignment="1">
      <alignment horizontal="right"/>
    </xf>
    <xf numFmtId="166" fontId="34" fillId="0" borderId="29" xfId="45" applyNumberFormat="1" applyFont="1" applyFill="1" applyBorder="1" applyAlignment="1">
      <alignment horizontal="right"/>
    </xf>
    <xf numFmtId="166" fontId="34" fillId="0" borderId="30" xfId="45" applyNumberFormat="1" applyFont="1" applyFill="1" applyBorder="1" applyAlignment="1">
      <alignment horizontal="right"/>
    </xf>
    <xf numFmtId="0" fontId="8" fillId="0" borderId="3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66" fontId="6" fillId="0" borderId="41" xfId="45" applyNumberFormat="1" applyFont="1" applyFill="1" applyBorder="1" applyAlignment="1">
      <alignment horizontal="right"/>
    </xf>
    <xf numFmtId="166" fontId="6" fillId="0" borderId="12" xfId="45" applyNumberFormat="1" applyFont="1" applyFill="1" applyBorder="1" applyAlignment="1">
      <alignment horizontal="right"/>
    </xf>
    <xf numFmtId="166" fontId="6" fillId="0" borderId="42" xfId="45" applyNumberFormat="1" applyFont="1" applyFill="1" applyBorder="1" applyAlignment="1">
      <alignment horizontal="right"/>
    </xf>
    <xf numFmtId="0" fontId="13" fillId="0" borderId="28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181" fontId="28" fillId="0" borderId="44" xfId="0" applyNumberFormat="1" applyFont="1" applyFill="1" applyBorder="1" applyAlignment="1">
      <alignment horizontal="center"/>
    </xf>
    <xf numFmtId="0" fontId="28" fillId="0" borderId="45" xfId="0" applyFont="1" applyFill="1" applyBorder="1" applyAlignment="1">
      <alignment horizontal="center"/>
    </xf>
    <xf numFmtId="0" fontId="28" fillId="0" borderId="46" xfId="0" applyFont="1" applyFill="1" applyBorder="1" applyAlignment="1">
      <alignment horizontal="center"/>
    </xf>
    <xf numFmtId="0" fontId="28" fillId="0" borderId="3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49" fontId="8" fillId="0" borderId="47" xfId="0" applyNumberFormat="1" applyFont="1" applyBorder="1" applyAlignment="1">
      <alignment horizontal="left"/>
    </xf>
    <xf numFmtId="49" fontId="28" fillId="0" borderId="13" xfId="0" applyNumberFormat="1" applyFont="1" applyFill="1" applyBorder="1" applyAlignment="1">
      <alignment horizontal="center"/>
    </xf>
    <xf numFmtId="49" fontId="28" fillId="0" borderId="12" xfId="0" applyNumberFormat="1" applyFont="1" applyFill="1" applyBorder="1" applyAlignment="1">
      <alignment horizontal="center"/>
    </xf>
    <xf numFmtId="49" fontId="28" fillId="0" borderId="24" xfId="0" applyNumberFormat="1" applyFont="1" applyFill="1" applyBorder="1" applyAlignment="1">
      <alignment horizontal="center"/>
    </xf>
    <xf numFmtId="49" fontId="28" fillId="0" borderId="13" xfId="0" applyNumberFormat="1" applyFont="1" applyFill="1" applyBorder="1" applyAlignment="1">
      <alignment horizontal="left"/>
    </xf>
    <xf numFmtId="49" fontId="28" fillId="0" borderId="12" xfId="0" applyNumberFormat="1" applyFont="1" applyFill="1" applyBorder="1" applyAlignment="1">
      <alignment horizontal="left"/>
    </xf>
    <xf numFmtId="49" fontId="28" fillId="0" borderId="42" xfId="0" applyNumberFormat="1" applyFont="1" applyFill="1" applyBorder="1" applyAlignment="1">
      <alignment horizontal="left"/>
    </xf>
    <xf numFmtId="166" fontId="36" fillId="0" borderId="48" xfId="45" applyNumberFormat="1" applyFont="1" applyFill="1" applyBorder="1" applyAlignment="1">
      <alignment horizontal="right"/>
    </xf>
    <xf numFmtId="166" fontId="36" fillId="0" borderId="49" xfId="45" applyNumberFormat="1" applyFont="1" applyFill="1" applyBorder="1" applyAlignment="1">
      <alignment horizontal="right"/>
    </xf>
    <xf numFmtId="166" fontId="36" fillId="0" borderId="50" xfId="45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38" fillId="0" borderId="0" xfId="0" applyFont="1" applyFill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0" fontId="27" fillId="0" borderId="48" xfId="0" applyFont="1" applyFill="1" applyBorder="1" applyAlignment="1">
      <alignment horizontal="center"/>
    </xf>
    <xf numFmtId="0" fontId="27" fillId="0" borderId="50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left"/>
    </xf>
    <xf numFmtId="0" fontId="37" fillId="0" borderId="14" xfId="0" applyFont="1" applyFill="1" applyBorder="1" applyAlignment="1">
      <alignment horizontal="left"/>
    </xf>
    <xf numFmtId="0" fontId="37" fillId="0" borderId="0" xfId="0" applyFont="1" applyFill="1" applyAlignment="1">
      <alignment horizontal="center"/>
    </xf>
    <xf numFmtId="0" fontId="17" fillId="0" borderId="13" xfId="0" applyFont="1" applyFill="1" applyBorder="1" applyAlignment="1">
      <alignment horizontal="left"/>
    </xf>
    <xf numFmtId="0" fontId="17" fillId="0" borderId="12" xfId="0" applyFont="1" applyFill="1" applyBorder="1" applyAlignment="1">
      <alignment horizontal="left"/>
    </xf>
    <xf numFmtId="0" fontId="17" fillId="0" borderId="24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43" fillId="0" borderId="53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left" vertical="justify"/>
    </xf>
    <xf numFmtId="0" fontId="18" fillId="0" borderId="13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166" fontId="6" fillId="0" borderId="54" xfId="45" applyNumberFormat="1" applyFont="1" applyFill="1" applyBorder="1" applyAlignment="1">
      <alignment horizontal="right"/>
    </xf>
    <xf numFmtId="166" fontId="6" fillId="0" borderId="14" xfId="45" applyNumberFormat="1" applyFont="1" applyFill="1" applyBorder="1" applyAlignment="1">
      <alignment horizontal="right"/>
    </xf>
    <xf numFmtId="166" fontId="6" fillId="0" borderId="55" xfId="45" applyNumberFormat="1" applyFont="1" applyFill="1" applyBorder="1" applyAlignment="1">
      <alignment horizontal="right"/>
    </xf>
    <xf numFmtId="0" fontId="4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left"/>
    </xf>
    <xf numFmtId="0" fontId="24" fillId="0" borderId="52" xfId="0" applyFont="1" applyFill="1" applyBorder="1" applyAlignment="1">
      <alignment horizontal="left"/>
    </xf>
    <xf numFmtId="0" fontId="15" fillId="0" borderId="48" xfId="0" applyFont="1" applyFill="1" applyBorder="1" applyAlignment="1">
      <alignment horizontal="center"/>
    </xf>
    <xf numFmtId="0" fontId="15" fillId="0" borderId="49" xfId="0" applyFont="1" applyFill="1" applyBorder="1" applyAlignment="1">
      <alignment horizontal="center"/>
    </xf>
    <xf numFmtId="0" fontId="15" fillId="0" borderId="5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166" fontId="4" fillId="0" borderId="17" xfId="45" applyNumberFormat="1" applyFont="1" applyFill="1" applyBorder="1" applyAlignment="1">
      <alignment horizontal="center"/>
    </xf>
    <xf numFmtId="166" fontId="4" fillId="0" borderId="19" xfId="45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8" fillId="0" borderId="13" xfId="0" applyFont="1" applyFill="1" applyBorder="1" applyAlignment="1" quotePrefix="1">
      <alignment horizontal="left"/>
    </xf>
    <xf numFmtId="0" fontId="28" fillId="0" borderId="12" xfId="0" applyFont="1" applyFill="1" applyBorder="1" applyAlignment="1">
      <alignment horizontal="left"/>
    </xf>
    <xf numFmtId="0" fontId="28" fillId="0" borderId="24" xfId="0" applyFont="1" applyFill="1" applyBorder="1" applyAlignment="1">
      <alignment horizontal="left"/>
    </xf>
    <xf numFmtId="0" fontId="22" fillId="0" borderId="13" xfId="0" applyFont="1" applyFill="1" applyBorder="1" applyAlignment="1" quotePrefix="1">
      <alignment horizontal="left"/>
    </xf>
    <xf numFmtId="0" fontId="22" fillId="0" borderId="12" xfId="0" applyFont="1" applyFill="1" applyBorder="1" applyAlignment="1">
      <alignment horizontal="left"/>
    </xf>
    <xf numFmtId="0" fontId="22" fillId="0" borderId="24" xfId="0" applyFont="1" applyFill="1" applyBorder="1" applyAlignment="1">
      <alignment horizontal="left"/>
    </xf>
    <xf numFmtId="0" fontId="22" fillId="0" borderId="13" xfId="0" applyFont="1" applyFill="1" applyBorder="1" applyAlignment="1" quotePrefix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right"/>
    </xf>
    <xf numFmtId="0" fontId="11" fillId="0" borderId="50" xfId="0" applyFont="1" applyFill="1" applyBorder="1" applyAlignment="1">
      <alignment horizontal="right"/>
    </xf>
    <xf numFmtId="166" fontId="38" fillId="0" borderId="48" xfId="0" applyNumberFormat="1" applyFont="1" applyFill="1" applyBorder="1" applyAlignment="1">
      <alignment horizontal="center"/>
    </xf>
    <xf numFmtId="166" fontId="38" fillId="0" borderId="50" xfId="0" applyNumberFormat="1" applyFont="1" applyFill="1" applyBorder="1" applyAlignment="1">
      <alignment horizontal="center"/>
    </xf>
    <xf numFmtId="0" fontId="28" fillId="0" borderId="12" xfId="0" applyFont="1" applyFill="1" applyBorder="1" applyAlignment="1" quotePrefix="1">
      <alignment horizontal="left"/>
    </xf>
    <xf numFmtId="0" fontId="28" fillId="0" borderId="24" xfId="0" applyFont="1" applyFill="1" applyBorder="1" applyAlignment="1" quotePrefix="1">
      <alignment horizontal="left"/>
    </xf>
    <xf numFmtId="0" fontId="4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49" fontId="11" fillId="0" borderId="13" xfId="0" applyNumberFormat="1" applyFont="1" applyFill="1" applyBorder="1" applyAlignment="1" quotePrefix="1">
      <alignment horizontal="left"/>
    </xf>
    <xf numFmtId="49" fontId="11" fillId="0" borderId="12" xfId="0" applyNumberFormat="1" applyFont="1" applyFill="1" applyBorder="1" applyAlignment="1" quotePrefix="1">
      <alignment horizontal="left"/>
    </xf>
    <xf numFmtId="49" fontId="11" fillId="0" borderId="12" xfId="0" applyNumberFormat="1" applyFont="1" applyFill="1" applyBorder="1" applyAlignment="1">
      <alignment horizontal="left"/>
    </xf>
    <xf numFmtId="49" fontId="11" fillId="0" borderId="48" xfId="0" applyNumberFormat="1" applyFont="1" applyBorder="1" applyAlignment="1">
      <alignment horizontal="center"/>
    </xf>
    <xf numFmtId="49" fontId="11" fillId="0" borderId="49" xfId="0" applyNumberFormat="1" applyFont="1" applyBorder="1" applyAlignment="1">
      <alignment horizontal="center"/>
    </xf>
    <xf numFmtId="49" fontId="11" fillId="0" borderId="5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left"/>
    </xf>
    <xf numFmtId="49" fontId="11" fillId="0" borderId="12" xfId="0" applyNumberFormat="1" applyFont="1" applyBorder="1" applyAlignment="1">
      <alignment horizontal="left"/>
    </xf>
    <xf numFmtId="49" fontId="11" fillId="0" borderId="42" xfId="0" applyNumberFormat="1" applyFont="1" applyBorder="1" applyAlignment="1">
      <alignment horizontal="left"/>
    </xf>
    <xf numFmtId="0" fontId="25" fillId="0" borderId="16" xfId="0" applyFont="1" applyFill="1" applyBorder="1" applyAlignment="1">
      <alignment horizontal="left"/>
    </xf>
    <xf numFmtId="0" fontId="25" fillId="0" borderId="52" xfId="0" applyFont="1" applyFill="1" applyBorder="1" applyAlignment="1">
      <alignment horizontal="left"/>
    </xf>
    <xf numFmtId="0" fontId="25" fillId="0" borderId="12" xfId="0" applyFont="1" applyFill="1" applyBorder="1" applyAlignment="1">
      <alignment horizontal="left"/>
    </xf>
    <xf numFmtId="0" fontId="25" fillId="0" borderId="24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/>
    </xf>
    <xf numFmtId="0" fontId="21" fillId="0" borderId="24" xfId="0" applyFont="1" applyFill="1" applyBorder="1" applyAlignment="1">
      <alignment horizontal="left"/>
    </xf>
    <xf numFmtId="166" fontId="38" fillId="0" borderId="28" xfId="0" applyNumberFormat="1" applyFont="1" applyFill="1" applyBorder="1" applyAlignment="1">
      <alignment horizontal="right"/>
    </xf>
    <xf numFmtId="166" fontId="38" fillId="0" borderId="29" xfId="0" applyNumberFormat="1" applyFont="1" applyFill="1" applyBorder="1" applyAlignment="1">
      <alignment horizontal="right"/>
    </xf>
    <xf numFmtId="0" fontId="38" fillId="0" borderId="3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29" fillId="0" borderId="48" xfId="0" applyFont="1" applyFill="1" applyBorder="1" applyAlignment="1">
      <alignment horizontal="center"/>
    </xf>
    <xf numFmtId="0" fontId="29" fillId="0" borderId="49" xfId="0" applyFont="1" applyFill="1" applyBorder="1" applyAlignment="1">
      <alignment horizontal="center"/>
    </xf>
    <xf numFmtId="0" fontId="29" fillId="0" borderId="50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 vertical="center"/>
    </xf>
    <xf numFmtId="0" fontId="8" fillId="0" borderId="48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21" fillId="0" borderId="13" xfId="0" applyFont="1" applyFill="1" applyBorder="1" applyAlignment="1" quotePrefix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30" fillId="0" borderId="53" xfId="0" applyFont="1" applyFill="1" applyBorder="1" applyAlignment="1">
      <alignment horizontal="center"/>
    </xf>
    <xf numFmtId="0" fontId="30" fillId="0" borderId="56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left"/>
    </xf>
    <xf numFmtId="0" fontId="8" fillId="0" borderId="52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571500</xdr:colOff>
      <xdr:row>0</xdr:row>
      <xdr:rowOff>0</xdr:rowOff>
    </xdr:from>
    <xdr:to>
      <xdr:col>3</xdr:col>
      <xdr:colOff>352425</xdr:colOff>
      <xdr:row>2</xdr:row>
      <xdr:rowOff>0</xdr:rowOff>
    </xdr:to>
    <xdr:pic>
      <xdr:nvPicPr>
        <xdr:cNvPr id="1" name="Picture 2" descr="FLAT EAGLE (2)"/>
        <xdr:cNvPicPr preferRelativeResize="1">
          <a:picLocks noChangeAspect="1"/>
        </xdr:cNvPicPr>
      </xdr:nvPicPr>
      <xdr:blipFill>
        <a:blip r:embed="rId1">
          <a:clrChange>
            <a:clrFrom>
              <a:srgbClr val="FCF1F3"/>
            </a:clrFrom>
            <a:clrTo>
              <a:srgbClr val="FCF1F3">
                <a:alpha val="0"/>
              </a:srgbClr>
            </a:clrTo>
          </a:clrChange>
        </a:blip>
        <a:stretch>
          <a:fillRect/>
        </a:stretch>
      </xdr:blipFill>
      <xdr:spPr>
        <a:xfrm>
          <a:off x="1809750" y="0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0</xdr:row>
      <xdr:rowOff>0</xdr:rowOff>
    </xdr:from>
    <xdr:to>
      <xdr:col>2</xdr:col>
      <xdr:colOff>742950</xdr:colOff>
      <xdr:row>2</xdr:row>
      <xdr:rowOff>0</xdr:rowOff>
    </xdr:to>
    <xdr:pic>
      <xdr:nvPicPr>
        <xdr:cNvPr id="1" name="Picture 7" descr="FLAT EAGLE (2)"/>
        <xdr:cNvPicPr preferRelativeResize="1">
          <a:picLocks noChangeAspect="1"/>
        </xdr:cNvPicPr>
      </xdr:nvPicPr>
      <xdr:blipFill>
        <a:blip r:embed="rId1">
          <a:clrChange>
            <a:clrFrom>
              <a:srgbClr val="FCF1F3"/>
            </a:clrFrom>
            <a:clrTo>
              <a:srgbClr val="FCF1F3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0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0</xdr:rowOff>
    </xdr:from>
    <xdr:to>
      <xdr:col>3</xdr:col>
      <xdr:colOff>1028700</xdr:colOff>
      <xdr:row>2</xdr:row>
      <xdr:rowOff>342900</xdr:rowOff>
    </xdr:to>
    <xdr:pic>
      <xdr:nvPicPr>
        <xdr:cNvPr id="1" name="Picture 2" descr="FLAT EAGLE (2)"/>
        <xdr:cNvPicPr preferRelativeResize="1">
          <a:picLocks noChangeAspect="1"/>
        </xdr:cNvPicPr>
      </xdr:nvPicPr>
      <xdr:blipFill>
        <a:blip r:embed="rId1">
          <a:clrChange>
            <a:clrFrom>
              <a:srgbClr val="FCF1F3"/>
            </a:clrFrom>
            <a:clrTo>
              <a:srgbClr val="FCF1F3">
                <a:alpha val="0"/>
              </a:srgbClr>
            </a:clrTo>
          </a:clrChange>
        </a:blip>
        <a:stretch>
          <a:fillRect/>
        </a:stretch>
      </xdr:blipFill>
      <xdr:spPr>
        <a:xfrm>
          <a:off x="2314575" y="0"/>
          <a:ext cx="8572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92"/>
  <sheetViews>
    <sheetView showZeros="0" tabSelected="1" zoomScale="67" zoomScaleNormal="67" zoomScalePageLayoutView="0" workbookViewId="0" topLeftCell="A93">
      <selection activeCell="F25" sqref="F25"/>
    </sheetView>
  </sheetViews>
  <sheetFormatPr defaultColWidth="11.421875" defaultRowHeight="12.75"/>
  <cols>
    <col min="1" max="1" width="9.140625" style="26" customWidth="1"/>
    <col min="2" max="2" width="9.421875" style="26" customWidth="1"/>
    <col min="3" max="3" width="10.57421875" style="10" bestFit="1" customWidth="1"/>
    <col min="4" max="4" width="54.421875" style="26" bestFit="1" customWidth="1"/>
    <col min="5" max="5" width="9.00390625" style="26" customWidth="1"/>
    <col min="6" max="6" width="11.7109375" style="26" customWidth="1"/>
    <col min="7" max="7" width="11.140625" style="26" customWidth="1"/>
    <col min="8" max="8" width="16.57421875" style="26" customWidth="1"/>
    <col min="9" max="9" width="10.7109375" style="26" hidden="1" customWidth="1"/>
    <col min="10" max="10" width="0.9921875" style="26" customWidth="1"/>
    <col min="11" max="11" width="9.140625" style="26" customWidth="1"/>
    <col min="12" max="12" width="9.7109375" style="26" customWidth="1"/>
    <col min="13" max="13" width="8.57421875" style="26" customWidth="1"/>
    <col min="14" max="14" width="54.421875" style="26" bestFit="1" customWidth="1"/>
    <col min="15" max="15" width="9.421875" style="26" customWidth="1"/>
    <col min="16" max="16" width="12.8515625" style="26" customWidth="1"/>
    <col min="17" max="17" width="12.421875" style="26" customWidth="1"/>
    <col min="18" max="18" width="16.140625" style="26" customWidth="1"/>
    <col min="19" max="19" width="10.7109375" style="0" hidden="1" customWidth="1"/>
  </cols>
  <sheetData>
    <row r="1" ht="13.5" thickBot="1"/>
    <row r="2" spans="5:19" ht="28.5" thickBot="1">
      <c r="E2" s="11"/>
      <c r="F2" s="257" t="s">
        <v>29</v>
      </c>
      <c r="G2" s="258"/>
      <c r="H2" s="258"/>
      <c r="I2" s="258"/>
      <c r="J2" s="258"/>
      <c r="K2" s="258"/>
      <c r="L2" s="258"/>
      <c r="M2" s="259"/>
      <c r="N2" s="256" t="s">
        <v>24</v>
      </c>
      <c r="O2" s="256"/>
      <c r="P2" s="256"/>
      <c r="Q2" s="256"/>
      <c r="R2" s="256"/>
      <c r="S2" s="3"/>
    </row>
    <row r="3" spans="1:19" ht="30" customHeight="1">
      <c r="A3" s="36" t="s">
        <v>190</v>
      </c>
      <c r="B3" s="36"/>
      <c r="D3" s="13"/>
      <c r="E3" s="27"/>
      <c r="H3" s="261"/>
      <c r="I3" s="261"/>
      <c r="J3" s="261"/>
      <c r="K3" s="261"/>
      <c r="L3" s="261"/>
      <c r="M3" s="261"/>
      <c r="N3" s="256" t="s">
        <v>459</v>
      </c>
      <c r="O3" s="256"/>
      <c r="P3" s="256"/>
      <c r="Q3" s="256"/>
      <c r="R3" s="256"/>
      <c r="S3" s="4"/>
    </row>
    <row r="4" spans="4:5" ht="4.5" customHeight="1" thickBot="1">
      <c r="D4" s="27"/>
      <c r="E4" s="27"/>
    </row>
    <row r="5" spans="4:19" ht="24.75" customHeight="1" thickBot="1">
      <c r="D5" s="257" t="s">
        <v>214</v>
      </c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9"/>
      <c r="P5" s="14"/>
      <c r="Q5" s="14"/>
      <c r="R5" s="262">
        <v>1</v>
      </c>
      <c r="S5" s="5"/>
    </row>
    <row r="6" spans="5:19" ht="8.25" customHeight="1">
      <c r="E6" s="260"/>
      <c r="F6" s="260"/>
      <c r="G6" s="260"/>
      <c r="H6" s="260"/>
      <c r="I6" s="260"/>
      <c r="J6" s="260"/>
      <c r="K6" s="260"/>
      <c r="L6" s="260"/>
      <c r="M6" s="260"/>
      <c r="R6" s="263"/>
      <c r="S6" s="5"/>
    </row>
    <row r="7" spans="1:19" s="42" customFormat="1" ht="35.25">
      <c r="A7" s="55" t="s">
        <v>289</v>
      </c>
      <c r="B7" s="55"/>
      <c r="C7" s="46"/>
      <c r="D7" s="47"/>
      <c r="E7" s="47"/>
      <c r="F7" s="9"/>
      <c r="G7" s="9"/>
      <c r="H7" s="18" t="s">
        <v>290</v>
      </c>
      <c r="I7" s="17"/>
      <c r="J7" s="9"/>
      <c r="K7" s="9"/>
      <c r="L7" s="9"/>
      <c r="M7" s="47"/>
      <c r="N7" s="272" t="s">
        <v>477</v>
      </c>
      <c r="O7" s="272"/>
      <c r="P7" s="47"/>
      <c r="Q7" s="47"/>
      <c r="R7" s="264"/>
      <c r="S7" s="5"/>
    </row>
    <row r="8" spans="1:18" s="2" customFormat="1" ht="32.25" customHeight="1">
      <c r="A8" s="273"/>
      <c r="B8" s="274"/>
      <c r="C8" s="274"/>
      <c r="D8" s="274"/>
      <c r="E8" s="275"/>
      <c r="F8" s="9"/>
      <c r="G8" s="9"/>
      <c r="H8" s="276" t="s">
        <v>215</v>
      </c>
      <c r="I8" s="277"/>
      <c r="J8" s="277"/>
      <c r="K8" s="277"/>
      <c r="L8" s="277"/>
      <c r="M8" s="278"/>
      <c r="N8" s="282"/>
      <c r="O8" s="283"/>
      <c r="P8" s="283"/>
      <c r="Q8" s="283"/>
      <c r="R8" s="283"/>
    </row>
    <row r="9" spans="1:18" s="66" customFormat="1" ht="25.5" customHeight="1">
      <c r="A9" s="55" t="s">
        <v>288</v>
      </c>
      <c r="B9" s="55"/>
      <c r="C9" s="46"/>
      <c r="D9" s="47"/>
      <c r="E9" s="47"/>
      <c r="F9" s="9"/>
      <c r="G9" s="9"/>
      <c r="H9" s="9"/>
      <c r="I9" s="9"/>
      <c r="J9" s="9"/>
      <c r="K9" s="9"/>
      <c r="L9" s="9"/>
      <c r="M9" s="47"/>
      <c r="N9" s="100" t="s">
        <v>22</v>
      </c>
      <c r="O9" s="99" t="s">
        <v>287</v>
      </c>
      <c r="P9" s="46"/>
      <c r="Q9" s="46"/>
      <c r="R9" s="47"/>
    </row>
    <row r="10" spans="1:19" s="2" customFormat="1" ht="38.25" customHeight="1">
      <c r="A10" s="265"/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7"/>
      <c r="N10" s="100" t="s">
        <v>23</v>
      </c>
      <c r="O10" s="279"/>
      <c r="P10" s="280"/>
      <c r="Q10" s="280"/>
      <c r="R10" s="281"/>
      <c r="S10" s="7"/>
    </row>
    <row r="11" spans="1:18" s="66" customFormat="1" ht="20.25">
      <c r="A11" s="55" t="s">
        <v>20</v>
      </c>
      <c r="B11" s="55"/>
      <c r="C11" s="46"/>
      <c r="D11" s="47"/>
      <c r="E11" s="50"/>
      <c r="F11" s="9"/>
      <c r="G11" s="9"/>
      <c r="H11" s="9"/>
      <c r="I11" s="9"/>
      <c r="J11" s="9"/>
      <c r="K11" s="9"/>
      <c r="L11" s="9"/>
      <c r="M11" s="50"/>
      <c r="N11" s="47"/>
      <c r="O11" s="270" t="s">
        <v>13</v>
      </c>
      <c r="P11" s="270"/>
      <c r="Q11" s="270"/>
      <c r="R11" s="270"/>
    </row>
    <row r="12" spans="1:18" s="66" customFormat="1" ht="18.75">
      <c r="A12" s="67" t="s">
        <v>21</v>
      </c>
      <c r="B12" s="67"/>
      <c r="C12" s="46"/>
      <c r="D12" s="47"/>
      <c r="E12" s="50"/>
      <c r="F12" s="9"/>
      <c r="G12" s="9"/>
      <c r="H12" s="9"/>
      <c r="I12" s="9"/>
      <c r="J12" s="9"/>
      <c r="K12" s="9"/>
      <c r="L12" s="9"/>
      <c r="M12" s="50"/>
      <c r="N12" s="47"/>
      <c r="O12" s="271" t="s">
        <v>16</v>
      </c>
      <c r="P12" s="271"/>
      <c r="Q12" s="271"/>
      <c r="R12" s="271"/>
    </row>
    <row r="13" spans="1:19" s="2" customFormat="1" ht="25.5" customHeight="1">
      <c r="A13" s="265"/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85"/>
      <c r="P13" s="286"/>
      <c r="Q13" s="286"/>
      <c r="R13" s="287"/>
      <c r="S13" s="8"/>
    </row>
    <row r="14" spans="1:19" s="2" customFormat="1" ht="24.75" customHeight="1">
      <c r="A14" s="265"/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85"/>
      <c r="P14" s="286"/>
      <c r="Q14" s="286"/>
      <c r="R14" s="287"/>
      <c r="S14" s="8"/>
    </row>
    <row r="15" spans="1:19" s="2" customFormat="1" ht="26.25" customHeight="1" thickBot="1">
      <c r="A15" s="297"/>
      <c r="B15" s="298"/>
      <c r="C15" s="266"/>
      <c r="D15" s="266"/>
      <c r="E15" s="266"/>
      <c r="F15" s="266"/>
      <c r="G15" s="266"/>
      <c r="H15" s="266"/>
      <c r="I15" s="266"/>
      <c r="J15" s="267"/>
      <c r="K15" s="296" t="s">
        <v>213</v>
      </c>
      <c r="L15" s="296"/>
      <c r="M15" s="296"/>
      <c r="N15" s="30"/>
      <c r="O15" s="285"/>
      <c r="P15" s="286"/>
      <c r="Q15" s="286"/>
      <c r="R15" s="287"/>
      <c r="S15" s="8"/>
    </row>
    <row r="16" spans="1:19" ht="18.75" customHeight="1" thickBot="1">
      <c r="A16" s="268" t="s">
        <v>356</v>
      </c>
      <c r="B16" s="269"/>
      <c r="C16" s="91"/>
      <c r="D16" s="90"/>
      <c r="E16" s="90"/>
      <c r="F16" s="92"/>
      <c r="G16" s="92"/>
      <c r="H16" s="92"/>
      <c r="I16" s="92"/>
      <c r="J16" s="92"/>
      <c r="K16" s="268" t="s">
        <v>356</v>
      </c>
      <c r="L16" s="269"/>
      <c r="M16" s="90"/>
      <c r="N16" s="90"/>
      <c r="O16" s="90"/>
      <c r="P16" s="90"/>
      <c r="Q16" s="90"/>
      <c r="R16" s="92"/>
      <c r="S16" s="1"/>
    </row>
    <row r="17" spans="1:19" ht="19.5" customHeight="1" thickBot="1">
      <c r="A17" s="101" t="s">
        <v>7</v>
      </c>
      <c r="B17" s="156" t="s">
        <v>357</v>
      </c>
      <c r="C17" s="102" t="s">
        <v>8</v>
      </c>
      <c r="D17" s="103" t="s">
        <v>355</v>
      </c>
      <c r="E17" s="102" t="s">
        <v>11</v>
      </c>
      <c r="F17" s="102"/>
      <c r="G17" s="102" t="s">
        <v>357</v>
      </c>
      <c r="H17" s="102" t="s">
        <v>12</v>
      </c>
      <c r="I17" s="102" t="s">
        <v>255</v>
      </c>
      <c r="J17" s="104"/>
      <c r="K17" s="102" t="s">
        <v>7</v>
      </c>
      <c r="L17" s="102" t="s">
        <v>357</v>
      </c>
      <c r="M17" s="102" t="s">
        <v>8</v>
      </c>
      <c r="N17" s="103" t="s">
        <v>355</v>
      </c>
      <c r="O17" s="102" t="s">
        <v>11</v>
      </c>
      <c r="P17" s="102" t="s">
        <v>9</v>
      </c>
      <c r="Q17" s="102" t="s">
        <v>357</v>
      </c>
      <c r="R17" s="105" t="s">
        <v>12</v>
      </c>
      <c r="S17" s="102" t="s">
        <v>255</v>
      </c>
    </row>
    <row r="18" spans="1:19" ht="27" customHeight="1">
      <c r="A18" s="288" t="s">
        <v>262</v>
      </c>
      <c r="B18" s="288"/>
      <c r="C18" s="288"/>
      <c r="D18" s="288"/>
      <c r="E18" s="288"/>
      <c r="F18" s="288"/>
      <c r="G18" s="150"/>
      <c r="H18" s="93"/>
      <c r="I18" s="93"/>
      <c r="J18" s="190"/>
      <c r="K18" s="175"/>
      <c r="L18" s="176"/>
      <c r="M18" s="165">
        <v>260</v>
      </c>
      <c r="N18" s="173" t="s">
        <v>282</v>
      </c>
      <c r="O18" s="170">
        <v>0.07</v>
      </c>
      <c r="P18" s="171">
        <v>15.4</v>
      </c>
      <c r="Q18" s="171">
        <v>18.69</v>
      </c>
      <c r="R18" s="187">
        <f>(K18*P18)+(L18*Q18)</f>
        <v>0</v>
      </c>
      <c r="S18" s="31">
        <f>(K18*O18)+(L18*O18)</f>
        <v>0</v>
      </c>
    </row>
    <row r="19" spans="1:19" ht="27" customHeight="1">
      <c r="A19" s="169"/>
      <c r="B19" s="169"/>
      <c r="C19" s="165" t="s">
        <v>361</v>
      </c>
      <c r="D19" s="191" t="s">
        <v>2</v>
      </c>
      <c r="E19" s="170">
        <v>0.103</v>
      </c>
      <c r="F19" s="171"/>
      <c r="G19" s="171">
        <v>24.02</v>
      </c>
      <c r="H19" s="172">
        <f>(A19*F19)+(B19*G19)</f>
        <v>0</v>
      </c>
      <c r="I19" s="31">
        <f>(A19*E19)+(B19*E19)</f>
        <v>0</v>
      </c>
      <c r="J19" s="192"/>
      <c r="K19" s="176"/>
      <c r="L19" s="176"/>
      <c r="M19" s="165">
        <v>261</v>
      </c>
      <c r="N19" s="173" t="s">
        <v>404</v>
      </c>
      <c r="O19" s="170">
        <v>0.07</v>
      </c>
      <c r="P19" s="171">
        <v>15.4</v>
      </c>
      <c r="Q19" s="171">
        <v>18.69</v>
      </c>
      <c r="R19" s="187">
        <f aca="true" t="shared" si="0" ref="R19:R76">(K19*P19)+(L19*Q19)</f>
        <v>0</v>
      </c>
      <c r="S19" s="31">
        <f aca="true" t="shared" si="1" ref="S19:S76">(K19*O19)+(L19*O19)</f>
        <v>0</v>
      </c>
    </row>
    <row r="20" spans="1:19" ht="27" customHeight="1">
      <c r="A20" s="169"/>
      <c r="B20" s="169"/>
      <c r="C20" s="165" t="s">
        <v>362</v>
      </c>
      <c r="D20" s="191" t="s">
        <v>3</v>
      </c>
      <c r="E20" s="170">
        <v>0.103</v>
      </c>
      <c r="F20" s="171"/>
      <c r="G20" s="171">
        <v>24.02</v>
      </c>
      <c r="H20" s="172">
        <f aca="true" t="shared" si="2" ref="H20:H76">(A20*F20)+(B20*G20)</f>
        <v>0</v>
      </c>
      <c r="I20" s="31">
        <f aca="true" t="shared" si="3" ref="I20:I76">(A20*E20)+(B20*E20)</f>
        <v>0</v>
      </c>
      <c r="J20" s="192"/>
      <c r="K20" s="176"/>
      <c r="L20" s="176"/>
      <c r="M20" s="165">
        <v>284</v>
      </c>
      <c r="N20" s="173" t="s">
        <v>330</v>
      </c>
      <c r="O20" s="170">
        <v>0.027</v>
      </c>
      <c r="P20" s="174">
        <v>4.28</v>
      </c>
      <c r="Q20" s="177">
        <v>5.2</v>
      </c>
      <c r="R20" s="187">
        <f t="shared" si="0"/>
        <v>0</v>
      </c>
      <c r="S20" s="31">
        <f t="shared" si="1"/>
        <v>0</v>
      </c>
    </row>
    <row r="21" spans="1:19" ht="27" customHeight="1">
      <c r="A21" s="169"/>
      <c r="B21" s="169"/>
      <c r="C21" s="165" t="s">
        <v>363</v>
      </c>
      <c r="D21" s="191" t="s">
        <v>244</v>
      </c>
      <c r="E21" s="170">
        <v>0.11</v>
      </c>
      <c r="F21" s="171"/>
      <c r="G21" s="171">
        <v>26.17</v>
      </c>
      <c r="H21" s="172">
        <f t="shared" si="2"/>
        <v>0</v>
      </c>
      <c r="I21" s="31">
        <f t="shared" si="3"/>
        <v>0</v>
      </c>
      <c r="J21" s="192"/>
      <c r="K21" s="176"/>
      <c r="L21" s="176"/>
      <c r="M21" s="165">
        <v>318</v>
      </c>
      <c r="N21" s="173" t="s">
        <v>450</v>
      </c>
      <c r="O21" s="170">
        <v>0.017</v>
      </c>
      <c r="P21" s="174">
        <v>2.7</v>
      </c>
      <c r="Q21" s="177">
        <v>3.28</v>
      </c>
      <c r="R21" s="187">
        <f t="shared" si="0"/>
        <v>0</v>
      </c>
      <c r="S21" s="31">
        <f t="shared" si="1"/>
        <v>0</v>
      </c>
    </row>
    <row r="22" spans="1:19" ht="27" customHeight="1">
      <c r="A22" s="169"/>
      <c r="B22" s="169"/>
      <c r="C22" s="165">
        <v>196</v>
      </c>
      <c r="D22" s="191" t="s">
        <v>302</v>
      </c>
      <c r="E22" s="170">
        <v>0.138</v>
      </c>
      <c r="F22" s="171"/>
      <c r="G22" s="171">
        <v>32.83</v>
      </c>
      <c r="H22" s="172">
        <f t="shared" si="2"/>
        <v>0</v>
      </c>
      <c r="I22" s="31">
        <f t="shared" si="3"/>
        <v>0</v>
      </c>
      <c r="J22" s="192"/>
      <c r="K22" s="176"/>
      <c r="L22" s="176"/>
      <c r="M22" s="165">
        <v>349</v>
      </c>
      <c r="N22" s="173" t="s">
        <v>446</v>
      </c>
      <c r="O22" s="170">
        <v>0.096</v>
      </c>
      <c r="P22" s="174">
        <v>15.23</v>
      </c>
      <c r="Q22" s="177">
        <v>18.5</v>
      </c>
      <c r="R22" s="187">
        <f t="shared" si="0"/>
        <v>0</v>
      </c>
      <c r="S22" s="31">
        <f t="shared" si="1"/>
        <v>0</v>
      </c>
    </row>
    <row r="23" spans="1:19" ht="27" customHeight="1">
      <c r="A23" s="169"/>
      <c r="B23" s="169"/>
      <c r="C23" s="165">
        <v>200</v>
      </c>
      <c r="D23" s="191" t="s">
        <v>400</v>
      </c>
      <c r="E23" s="170">
        <v>0.07</v>
      </c>
      <c r="F23" s="171"/>
      <c r="G23" s="171">
        <v>16.7</v>
      </c>
      <c r="H23" s="172">
        <f t="shared" si="2"/>
        <v>0</v>
      </c>
      <c r="I23" s="31">
        <f t="shared" si="3"/>
        <v>0</v>
      </c>
      <c r="J23" s="193"/>
      <c r="K23" s="176"/>
      <c r="L23" s="176"/>
      <c r="M23" s="165">
        <v>350</v>
      </c>
      <c r="N23" s="173" t="s">
        <v>447</v>
      </c>
      <c r="O23" s="170">
        <v>0.096</v>
      </c>
      <c r="P23" s="174">
        <v>15.23</v>
      </c>
      <c r="Q23" s="177">
        <v>18.5</v>
      </c>
      <c r="R23" s="187">
        <f t="shared" si="0"/>
        <v>0</v>
      </c>
      <c r="S23" s="31">
        <f t="shared" si="1"/>
        <v>0</v>
      </c>
    </row>
    <row r="24" spans="1:19" ht="27" customHeight="1">
      <c r="A24" s="169"/>
      <c r="B24" s="169"/>
      <c r="C24" s="165">
        <v>262</v>
      </c>
      <c r="D24" s="191" t="s">
        <v>230</v>
      </c>
      <c r="E24" s="170">
        <v>0.106</v>
      </c>
      <c r="F24" s="171"/>
      <c r="G24" s="171">
        <v>25.17</v>
      </c>
      <c r="H24" s="172">
        <f t="shared" si="2"/>
        <v>0</v>
      </c>
      <c r="I24" s="31">
        <f t="shared" si="3"/>
        <v>0</v>
      </c>
      <c r="J24" s="192"/>
      <c r="K24" s="176"/>
      <c r="L24" s="176"/>
      <c r="M24" s="165">
        <v>351</v>
      </c>
      <c r="N24" s="173" t="s">
        <v>448</v>
      </c>
      <c r="O24" s="170">
        <v>0.096</v>
      </c>
      <c r="P24" s="174">
        <v>15.23</v>
      </c>
      <c r="Q24" s="177">
        <v>18.5</v>
      </c>
      <c r="R24" s="187">
        <f t="shared" si="0"/>
        <v>0</v>
      </c>
      <c r="S24" s="31">
        <f t="shared" si="1"/>
        <v>0</v>
      </c>
    </row>
    <row r="25" spans="1:19" ht="27" customHeight="1">
      <c r="A25" s="169"/>
      <c r="B25" s="169"/>
      <c r="C25" s="165">
        <v>270</v>
      </c>
      <c r="D25" s="191" t="s">
        <v>402</v>
      </c>
      <c r="E25" s="170">
        <v>0.379</v>
      </c>
      <c r="F25" s="171"/>
      <c r="G25" s="171">
        <v>66.85</v>
      </c>
      <c r="H25" s="172">
        <f t="shared" si="2"/>
        <v>0</v>
      </c>
      <c r="I25" s="31">
        <f t="shared" si="3"/>
        <v>0</v>
      </c>
      <c r="J25" s="192"/>
      <c r="K25" s="176"/>
      <c r="L25" s="176"/>
      <c r="M25" s="165">
        <v>352</v>
      </c>
      <c r="N25" s="173" t="s">
        <v>449</v>
      </c>
      <c r="O25" s="170">
        <v>0.096</v>
      </c>
      <c r="P25" s="174">
        <v>15.23</v>
      </c>
      <c r="Q25" s="177">
        <v>18.5</v>
      </c>
      <c r="R25" s="187">
        <f t="shared" si="0"/>
        <v>0</v>
      </c>
      <c r="S25" s="31">
        <f t="shared" si="1"/>
        <v>0</v>
      </c>
    </row>
    <row r="26" spans="1:19" ht="27" customHeight="1">
      <c r="A26" s="169"/>
      <c r="B26" s="169"/>
      <c r="C26" s="165">
        <v>306</v>
      </c>
      <c r="D26" s="191" t="s">
        <v>346</v>
      </c>
      <c r="E26" s="170">
        <v>0.455</v>
      </c>
      <c r="F26" s="171"/>
      <c r="G26" s="171">
        <v>78.29</v>
      </c>
      <c r="H26" s="172">
        <f t="shared" si="2"/>
        <v>0</v>
      </c>
      <c r="I26" s="31">
        <f t="shared" si="3"/>
        <v>0</v>
      </c>
      <c r="J26" s="194"/>
      <c r="K26" s="89" t="s">
        <v>331</v>
      </c>
      <c r="L26" s="89"/>
      <c r="M26" s="167"/>
      <c r="N26" s="142"/>
      <c r="O26" s="142"/>
      <c r="P26" s="142"/>
      <c r="Q26" s="142"/>
      <c r="R26" s="206"/>
      <c r="S26" s="136"/>
    </row>
    <row r="27" spans="1:19" ht="27" customHeight="1">
      <c r="A27" s="169"/>
      <c r="B27" s="169"/>
      <c r="C27" s="165" t="s">
        <v>428</v>
      </c>
      <c r="D27" s="191" t="s">
        <v>429</v>
      </c>
      <c r="E27" s="170">
        <v>0.156</v>
      </c>
      <c r="F27" s="171"/>
      <c r="G27" s="171">
        <v>28.25</v>
      </c>
      <c r="H27" s="172">
        <f t="shared" si="2"/>
        <v>0</v>
      </c>
      <c r="I27" s="31">
        <f t="shared" si="3"/>
        <v>0</v>
      </c>
      <c r="J27" s="194"/>
      <c r="K27" s="169"/>
      <c r="L27" s="169"/>
      <c r="M27" s="165">
        <v>285</v>
      </c>
      <c r="N27" s="173" t="s">
        <v>332</v>
      </c>
      <c r="O27" s="170">
        <v>0.21</v>
      </c>
      <c r="P27" s="171">
        <v>48.06</v>
      </c>
      <c r="Q27" s="171">
        <v>58.4</v>
      </c>
      <c r="R27" s="187">
        <f t="shared" si="0"/>
        <v>0</v>
      </c>
      <c r="S27" s="31">
        <f t="shared" si="1"/>
        <v>0</v>
      </c>
    </row>
    <row r="28" spans="1:19" ht="27" customHeight="1">
      <c r="A28" s="169"/>
      <c r="B28" s="169"/>
      <c r="C28" s="165" t="s">
        <v>417</v>
      </c>
      <c r="D28" s="173" t="s">
        <v>418</v>
      </c>
      <c r="E28" s="170">
        <v>0.303</v>
      </c>
      <c r="F28" s="171"/>
      <c r="G28" s="171">
        <v>52.11</v>
      </c>
      <c r="H28" s="172">
        <f t="shared" si="2"/>
        <v>0</v>
      </c>
      <c r="I28" s="31">
        <f t="shared" si="3"/>
        <v>0</v>
      </c>
      <c r="J28" s="194"/>
      <c r="K28" s="169"/>
      <c r="L28" s="169"/>
      <c r="M28" s="165">
        <v>286</v>
      </c>
      <c r="N28" s="173" t="s">
        <v>333</v>
      </c>
      <c r="O28" s="170">
        <v>0.076</v>
      </c>
      <c r="P28" s="171">
        <v>17.45</v>
      </c>
      <c r="Q28" s="171">
        <v>21.19</v>
      </c>
      <c r="R28" s="187">
        <f t="shared" si="0"/>
        <v>0</v>
      </c>
      <c r="S28" s="31">
        <f t="shared" si="1"/>
        <v>0</v>
      </c>
    </row>
    <row r="29" spans="1:19" ht="27" customHeight="1">
      <c r="A29" s="89" t="s">
        <v>286</v>
      </c>
      <c r="B29" s="89"/>
      <c r="C29" s="166"/>
      <c r="D29" s="38"/>
      <c r="E29" s="38"/>
      <c r="F29" s="38"/>
      <c r="G29" s="38"/>
      <c r="H29" s="206"/>
      <c r="I29" s="136"/>
      <c r="J29" s="194"/>
      <c r="K29" s="169"/>
      <c r="L29" s="169"/>
      <c r="M29" s="165">
        <v>287</v>
      </c>
      <c r="N29" s="173" t="s">
        <v>334</v>
      </c>
      <c r="O29" s="170">
        <v>0.063</v>
      </c>
      <c r="P29" s="171">
        <v>14.43</v>
      </c>
      <c r="Q29" s="171">
        <v>17.53</v>
      </c>
      <c r="R29" s="187">
        <f t="shared" si="0"/>
        <v>0</v>
      </c>
      <c r="S29" s="31">
        <f t="shared" si="1"/>
        <v>0</v>
      </c>
    </row>
    <row r="30" spans="1:19" ht="27" customHeight="1">
      <c r="A30" s="169"/>
      <c r="B30" s="169"/>
      <c r="C30" s="165" t="s">
        <v>364</v>
      </c>
      <c r="D30" s="191" t="s">
        <v>401</v>
      </c>
      <c r="E30" s="170">
        <v>0.123</v>
      </c>
      <c r="F30" s="171"/>
      <c r="G30" s="171">
        <v>29.06</v>
      </c>
      <c r="H30" s="172">
        <f t="shared" si="2"/>
        <v>0</v>
      </c>
      <c r="I30" s="31">
        <f t="shared" si="3"/>
        <v>0</v>
      </c>
      <c r="J30" s="192"/>
      <c r="K30" s="169"/>
      <c r="L30" s="169"/>
      <c r="M30" s="165">
        <v>288</v>
      </c>
      <c r="N30" s="173" t="s">
        <v>335</v>
      </c>
      <c r="O30" s="170">
        <v>0.071</v>
      </c>
      <c r="P30" s="171">
        <v>16.34</v>
      </c>
      <c r="Q30" s="171">
        <v>19.85</v>
      </c>
      <c r="R30" s="187">
        <f t="shared" si="0"/>
        <v>0</v>
      </c>
      <c r="S30" s="31">
        <f t="shared" si="1"/>
        <v>0</v>
      </c>
    </row>
    <row r="31" spans="1:19" ht="27" customHeight="1">
      <c r="A31" s="169"/>
      <c r="B31" s="169"/>
      <c r="C31" s="165" t="s">
        <v>365</v>
      </c>
      <c r="D31" s="191" t="s">
        <v>336</v>
      </c>
      <c r="E31" s="170">
        <v>0.073</v>
      </c>
      <c r="F31" s="171"/>
      <c r="G31" s="171">
        <v>17.28</v>
      </c>
      <c r="H31" s="172">
        <f t="shared" si="2"/>
        <v>0</v>
      </c>
      <c r="I31" s="31">
        <f t="shared" si="3"/>
        <v>0</v>
      </c>
      <c r="J31" s="196"/>
      <c r="K31" s="89" t="s">
        <v>19</v>
      </c>
      <c r="L31" s="89"/>
      <c r="M31" s="168"/>
      <c r="N31" s="87"/>
      <c r="O31" s="88"/>
      <c r="P31" s="23"/>
      <c r="Q31" s="23"/>
      <c r="R31" s="206"/>
      <c r="S31" s="136"/>
    </row>
    <row r="32" spans="1:19" ht="27" customHeight="1">
      <c r="A32" s="169"/>
      <c r="B32" s="169"/>
      <c r="C32" s="165" t="s">
        <v>366</v>
      </c>
      <c r="D32" s="191" t="s">
        <v>270</v>
      </c>
      <c r="E32" s="170">
        <v>0.073</v>
      </c>
      <c r="F32" s="171"/>
      <c r="G32" s="171">
        <v>16.7</v>
      </c>
      <c r="H32" s="172">
        <f t="shared" si="2"/>
        <v>0</v>
      </c>
      <c r="I32" s="31">
        <f t="shared" si="3"/>
        <v>0</v>
      </c>
      <c r="J32" s="192"/>
      <c r="K32" s="169"/>
      <c r="L32" s="169"/>
      <c r="M32" s="165" t="s">
        <v>384</v>
      </c>
      <c r="N32" s="173" t="s">
        <v>5</v>
      </c>
      <c r="O32" s="170">
        <v>0.08</v>
      </c>
      <c r="P32" s="171">
        <v>17.32</v>
      </c>
      <c r="Q32" s="171">
        <v>21.03</v>
      </c>
      <c r="R32" s="187">
        <f t="shared" si="0"/>
        <v>0</v>
      </c>
      <c r="S32" s="31">
        <f t="shared" si="1"/>
        <v>0</v>
      </c>
    </row>
    <row r="33" spans="1:19" ht="27" customHeight="1">
      <c r="A33" s="169"/>
      <c r="B33" s="169"/>
      <c r="C33" s="165" t="s">
        <v>367</v>
      </c>
      <c r="D33" s="197" t="s">
        <v>323</v>
      </c>
      <c r="E33" s="170">
        <v>0.118</v>
      </c>
      <c r="F33" s="171"/>
      <c r="G33" s="171">
        <v>28.21</v>
      </c>
      <c r="H33" s="172">
        <f t="shared" si="2"/>
        <v>0</v>
      </c>
      <c r="I33" s="31">
        <f t="shared" si="3"/>
        <v>0</v>
      </c>
      <c r="J33" s="192"/>
      <c r="K33" s="169"/>
      <c r="L33" s="169"/>
      <c r="M33" s="165" t="s">
        <v>385</v>
      </c>
      <c r="N33" s="173" t="s">
        <v>340</v>
      </c>
      <c r="O33" s="170">
        <v>0.08</v>
      </c>
      <c r="P33" s="171">
        <v>17.32</v>
      </c>
      <c r="Q33" s="171">
        <v>21.03</v>
      </c>
      <c r="R33" s="187">
        <f t="shared" si="0"/>
        <v>0</v>
      </c>
      <c r="S33" s="31">
        <f t="shared" si="1"/>
        <v>0</v>
      </c>
    </row>
    <row r="34" spans="1:19" ht="27" customHeight="1">
      <c r="A34" s="169"/>
      <c r="B34" s="169"/>
      <c r="C34" s="165" t="s">
        <v>368</v>
      </c>
      <c r="D34" s="198" t="s">
        <v>271</v>
      </c>
      <c r="E34" s="170">
        <v>0.073</v>
      </c>
      <c r="F34" s="171"/>
      <c r="G34" s="171">
        <v>17.28</v>
      </c>
      <c r="H34" s="172">
        <f t="shared" si="2"/>
        <v>0</v>
      </c>
      <c r="I34" s="31">
        <f t="shared" si="3"/>
        <v>0</v>
      </c>
      <c r="J34" s="192"/>
      <c r="K34" s="169"/>
      <c r="L34" s="169"/>
      <c r="M34" s="165" t="s">
        <v>389</v>
      </c>
      <c r="N34" s="191" t="s">
        <v>248</v>
      </c>
      <c r="O34" s="170">
        <v>0.06</v>
      </c>
      <c r="P34" s="171">
        <v>13.03</v>
      </c>
      <c r="Q34" s="171">
        <v>15.82</v>
      </c>
      <c r="R34" s="187">
        <f t="shared" si="0"/>
        <v>0</v>
      </c>
      <c r="S34" s="31">
        <f t="shared" si="1"/>
        <v>0</v>
      </c>
    </row>
    <row r="35" spans="1:19" ht="27" customHeight="1">
      <c r="A35" s="169"/>
      <c r="B35" s="169"/>
      <c r="C35" s="165" t="s">
        <v>369</v>
      </c>
      <c r="D35" s="191" t="s">
        <v>272</v>
      </c>
      <c r="E35" s="170">
        <v>0.048</v>
      </c>
      <c r="F35" s="171"/>
      <c r="G35" s="171">
        <v>11.46</v>
      </c>
      <c r="H35" s="172">
        <f t="shared" si="2"/>
        <v>0</v>
      </c>
      <c r="I35" s="31">
        <f t="shared" si="3"/>
        <v>0</v>
      </c>
      <c r="J35" s="192"/>
      <c r="K35" s="169"/>
      <c r="L35" s="169"/>
      <c r="M35" s="165" t="s">
        <v>390</v>
      </c>
      <c r="N35" s="191" t="s">
        <v>274</v>
      </c>
      <c r="O35" s="170">
        <v>0.06</v>
      </c>
      <c r="P35" s="171">
        <v>13.03</v>
      </c>
      <c r="Q35" s="171">
        <v>15.82</v>
      </c>
      <c r="R35" s="187">
        <f t="shared" si="0"/>
        <v>0</v>
      </c>
      <c r="S35" s="31">
        <f t="shared" si="1"/>
        <v>0</v>
      </c>
    </row>
    <row r="36" spans="1:19" ht="27" customHeight="1">
      <c r="A36" s="169"/>
      <c r="B36" s="169"/>
      <c r="C36" s="165" t="s">
        <v>370</v>
      </c>
      <c r="D36" s="191" t="s">
        <v>321</v>
      </c>
      <c r="E36" s="170">
        <v>0.132</v>
      </c>
      <c r="F36" s="171"/>
      <c r="G36" s="171">
        <v>31.41</v>
      </c>
      <c r="H36" s="172">
        <f t="shared" si="2"/>
        <v>0</v>
      </c>
      <c r="I36" s="31">
        <f t="shared" si="3"/>
        <v>0</v>
      </c>
      <c r="J36" s="192"/>
      <c r="K36" s="169"/>
      <c r="L36" s="169"/>
      <c r="M36" s="165" t="s">
        <v>391</v>
      </c>
      <c r="N36" s="191" t="s">
        <v>354</v>
      </c>
      <c r="O36" s="170">
        <v>0.06</v>
      </c>
      <c r="P36" s="171">
        <v>13.03</v>
      </c>
      <c r="Q36" s="171">
        <v>15.82</v>
      </c>
      <c r="R36" s="187">
        <f t="shared" si="0"/>
        <v>0</v>
      </c>
      <c r="S36" s="31">
        <f t="shared" si="1"/>
        <v>0</v>
      </c>
    </row>
    <row r="37" spans="1:19" ht="27" customHeight="1">
      <c r="A37" s="169"/>
      <c r="B37" s="169"/>
      <c r="C37" s="165" t="s">
        <v>371</v>
      </c>
      <c r="D37" s="191" t="s">
        <v>328</v>
      </c>
      <c r="E37" s="170">
        <v>0.125</v>
      </c>
      <c r="F37" s="171"/>
      <c r="G37" s="171">
        <v>29.84</v>
      </c>
      <c r="H37" s="172">
        <f t="shared" si="2"/>
        <v>0</v>
      </c>
      <c r="I37" s="31">
        <f t="shared" si="3"/>
        <v>0</v>
      </c>
      <c r="J37" s="192"/>
      <c r="K37" s="169"/>
      <c r="L37" s="169"/>
      <c r="M37" s="165" t="s">
        <v>392</v>
      </c>
      <c r="N37" s="191" t="s">
        <v>275</v>
      </c>
      <c r="O37" s="170">
        <v>0.06</v>
      </c>
      <c r="P37" s="171">
        <v>13.03</v>
      </c>
      <c r="Q37" s="171">
        <v>15.82</v>
      </c>
      <c r="R37" s="187">
        <f t="shared" si="0"/>
        <v>0</v>
      </c>
      <c r="S37" s="31">
        <f t="shared" si="1"/>
        <v>0</v>
      </c>
    </row>
    <row r="38" spans="1:19" ht="27" customHeight="1">
      <c r="A38" s="169"/>
      <c r="B38" s="169"/>
      <c r="C38" s="165" t="s">
        <v>419</v>
      </c>
      <c r="D38" s="191" t="s">
        <v>420</v>
      </c>
      <c r="E38" s="170">
        <v>0.062</v>
      </c>
      <c r="F38" s="171"/>
      <c r="G38" s="171">
        <v>14.59</v>
      </c>
      <c r="H38" s="172">
        <f t="shared" si="2"/>
        <v>0</v>
      </c>
      <c r="I38" s="31">
        <f t="shared" si="3"/>
        <v>0</v>
      </c>
      <c r="J38" s="192"/>
      <c r="K38" s="169"/>
      <c r="L38" s="169"/>
      <c r="M38" s="165">
        <v>199</v>
      </c>
      <c r="N38" s="191" t="s">
        <v>277</v>
      </c>
      <c r="O38" s="170">
        <v>0.06</v>
      </c>
      <c r="P38" s="171">
        <v>13.03</v>
      </c>
      <c r="Q38" s="171">
        <v>15.82</v>
      </c>
      <c r="R38" s="187">
        <f t="shared" si="0"/>
        <v>0</v>
      </c>
      <c r="S38" s="31">
        <f t="shared" si="1"/>
        <v>0</v>
      </c>
    </row>
    <row r="39" spans="1:19" ht="27" customHeight="1">
      <c r="A39" s="169"/>
      <c r="B39" s="169"/>
      <c r="C39" s="165">
        <v>198</v>
      </c>
      <c r="D39" s="191" t="s">
        <v>320</v>
      </c>
      <c r="E39" s="170">
        <v>0.056</v>
      </c>
      <c r="F39" s="171"/>
      <c r="G39" s="171">
        <v>13.24</v>
      </c>
      <c r="H39" s="172">
        <f t="shared" si="2"/>
        <v>0</v>
      </c>
      <c r="I39" s="31">
        <f t="shared" si="3"/>
        <v>0</v>
      </c>
      <c r="J39" s="192"/>
      <c r="K39" s="169"/>
      <c r="L39" s="169"/>
      <c r="M39" s="165">
        <v>205</v>
      </c>
      <c r="N39" s="191" t="s">
        <v>6</v>
      </c>
      <c r="O39" s="170">
        <v>0.092</v>
      </c>
      <c r="P39" s="171">
        <v>20.22</v>
      </c>
      <c r="Q39" s="171">
        <v>24.55</v>
      </c>
      <c r="R39" s="187">
        <f t="shared" si="0"/>
        <v>0</v>
      </c>
      <c r="S39" s="31">
        <f t="shared" si="1"/>
        <v>0</v>
      </c>
    </row>
    <row r="40" spans="1:19" ht="27" customHeight="1">
      <c r="A40" s="169"/>
      <c r="B40" s="169"/>
      <c r="C40" s="165">
        <v>206</v>
      </c>
      <c r="D40" s="191" t="s">
        <v>322</v>
      </c>
      <c r="E40" s="170">
        <v>0.096</v>
      </c>
      <c r="F40" s="171"/>
      <c r="G40" s="171">
        <v>22.98</v>
      </c>
      <c r="H40" s="172">
        <f t="shared" si="2"/>
        <v>0</v>
      </c>
      <c r="I40" s="31">
        <f t="shared" si="3"/>
        <v>0</v>
      </c>
      <c r="J40" s="192"/>
      <c r="K40" s="169"/>
      <c r="L40" s="169"/>
      <c r="M40" s="165">
        <v>239</v>
      </c>
      <c r="N40" s="191" t="s">
        <v>316</v>
      </c>
      <c r="O40" s="170">
        <v>0.096</v>
      </c>
      <c r="P40" s="171">
        <v>21.18</v>
      </c>
      <c r="Q40" s="171">
        <v>25.72</v>
      </c>
      <c r="R40" s="187">
        <f t="shared" si="0"/>
        <v>0</v>
      </c>
      <c r="S40" s="31">
        <f t="shared" si="1"/>
        <v>0</v>
      </c>
    </row>
    <row r="41" spans="1:19" ht="27" customHeight="1">
      <c r="A41" s="169"/>
      <c r="B41" s="169"/>
      <c r="C41" s="165">
        <v>214</v>
      </c>
      <c r="D41" s="191" t="s">
        <v>245</v>
      </c>
      <c r="E41" s="170">
        <v>0.085</v>
      </c>
      <c r="F41" s="171"/>
      <c r="G41" s="171">
        <v>19.84</v>
      </c>
      <c r="H41" s="172">
        <f t="shared" si="2"/>
        <v>0</v>
      </c>
      <c r="I41" s="31">
        <f t="shared" si="3"/>
        <v>0</v>
      </c>
      <c r="J41" s="192"/>
      <c r="K41" s="169"/>
      <c r="L41" s="169"/>
      <c r="M41" s="165" t="s">
        <v>421</v>
      </c>
      <c r="N41" s="191" t="s">
        <v>422</v>
      </c>
      <c r="O41" s="170">
        <v>0.084</v>
      </c>
      <c r="P41" s="171">
        <v>13.33</v>
      </c>
      <c r="Q41" s="171">
        <v>16.17</v>
      </c>
      <c r="R41" s="187">
        <f t="shared" si="0"/>
        <v>0</v>
      </c>
      <c r="S41" s="31">
        <f t="shared" si="1"/>
        <v>0</v>
      </c>
    </row>
    <row r="42" spans="1:19" ht="27" customHeight="1">
      <c r="A42" s="169"/>
      <c r="B42" s="169"/>
      <c r="C42" s="165">
        <v>215</v>
      </c>
      <c r="D42" s="191" t="s">
        <v>202</v>
      </c>
      <c r="E42" s="170">
        <v>0.106</v>
      </c>
      <c r="F42" s="171"/>
      <c r="G42" s="171">
        <v>25.07</v>
      </c>
      <c r="H42" s="172">
        <f t="shared" si="2"/>
        <v>0</v>
      </c>
      <c r="I42" s="31">
        <f t="shared" si="3"/>
        <v>0</v>
      </c>
      <c r="J42" s="192"/>
      <c r="K42" s="89" t="s">
        <v>338</v>
      </c>
      <c r="L42" s="89"/>
      <c r="M42" s="167"/>
      <c r="N42" s="142"/>
      <c r="O42" s="142"/>
      <c r="P42" s="142"/>
      <c r="Q42" s="142"/>
      <c r="R42" s="206"/>
      <c r="S42" s="136"/>
    </row>
    <row r="43" spans="1:19" ht="27" customHeight="1">
      <c r="A43" s="169"/>
      <c r="B43" s="169"/>
      <c r="C43" s="165">
        <v>222</v>
      </c>
      <c r="D43" s="191" t="s">
        <v>301</v>
      </c>
      <c r="E43" s="170">
        <v>0.121</v>
      </c>
      <c r="F43" s="171"/>
      <c r="G43" s="171">
        <v>24.56</v>
      </c>
      <c r="H43" s="172">
        <f t="shared" si="2"/>
        <v>0</v>
      </c>
      <c r="I43" s="31">
        <f t="shared" si="3"/>
        <v>0</v>
      </c>
      <c r="J43" s="192"/>
      <c r="K43" s="169"/>
      <c r="L43" s="169"/>
      <c r="M43" s="165" t="s">
        <v>393</v>
      </c>
      <c r="N43" s="191" t="s">
        <v>285</v>
      </c>
      <c r="O43" s="170">
        <v>0.134</v>
      </c>
      <c r="P43" s="171">
        <v>28.91</v>
      </c>
      <c r="Q43" s="171">
        <v>35.09</v>
      </c>
      <c r="R43" s="187">
        <f t="shared" si="0"/>
        <v>0</v>
      </c>
      <c r="S43" s="31">
        <f t="shared" si="1"/>
        <v>0</v>
      </c>
    </row>
    <row r="44" spans="1:19" ht="27" customHeight="1">
      <c r="A44" s="169"/>
      <c r="B44" s="169"/>
      <c r="C44" s="165">
        <v>235</v>
      </c>
      <c r="D44" s="191" t="s">
        <v>221</v>
      </c>
      <c r="E44" s="170">
        <v>0.106</v>
      </c>
      <c r="F44" s="171"/>
      <c r="G44" s="171">
        <v>18.56</v>
      </c>
      <c r="H44" s="172">
        <f t="shared" si="2"/>
        <v>0</v>
      </c>
      <c r="I44" s="31">
        <f t="shared" si="3"/>
        <v>0</v>
      </c>
      <c r="J44" s="192"/>
      <c r="K44" s="169"/>
      <c r="L44" s="169"/>
      <c r="M44" s="165">
        <v>186</v>
      </c>
      <c r="N44" s="173" t="s">
        <v>339</v>
      </c>
      <c r="O44" s="170">
        <v>0.044</v>
      </c>
      <c r="P44" s="171">
        <v>9.61</v>
      </c>
      <c r="Q44" s="171">
        <v>11.65</v>
      </c>
      <c r="R44" s="187">
        <f t="shared" si="0"/>
        <v>0</v>
      </c>
      <c r="S44" s="31">
        <f t="shared" si="1"/>
        <v>0</v>
      </c>
    </row>
    <row r="45" spans="1:19" ht="27" customHeight="1">
      <c r="A45" s="169"/>
      <c r="B45" s="169"/>
      <c r="C45" s="165">
        <v>263</v>
      </c>
      <c r="D45" s="191" t="s">
        <v>246</v>
      </c>
      <c r="E45" s="170">
        <v>0.121</v>
      </c>
      <c r="F45" s="171"/>
      <c r="G45" s="171">
        <v>25.48</v>
      </c>
      <c r="H45" s="172">
        <f t="shared" si="2"/>
        <v>0</v>
      </c>
      <c r="I45" s="31">
        <f t="shared" si="3"/>
        <v>0</v>
      </c>
      <c r="J45" s="192"/>
      <c r="K45" s="169"/>
      <c r="L45" s="169"/>
      <c r="M45" s="165">
        <v>187</v>
      </c>
      <c r="N45" s="191" t="s">
        <v>249</v>
      </c>
      <c r="O45" s="170">
        <v>0.132</v>
      </c>
      <c r="P45" s="171">
        <v>28.91</v>
      </c>
      <c r="Q45" s="171">
        <v>35.09</v>
      </c>
      <c r="R45" s="187">
        <f t="shared" si="0"/>
        <v>0</v>
      </c>
      <c r="S45" s="31">
        <f t="shared" si="1"/>
        <v>0</v>
      </c>
    </row>
    <row r="46" spans="1:19" ht="27" customHeight="1">
      <c r="A46" s="169"/>
      <c r="B46" s="169"/>
      <c r="C46" s="165">
        <v>264</v>
      </c>
      <c r="D46" s="191" t="s">
        <v>231</v>
      </c>
      <c r="E46" s="170">
        <v>0.136</v>
      </c>
      <c r="F46" s="171"/>
      <c r="G46" s="171">
        <v>28.68</v>
      </c>
      <c r="H46" s="172">
        <f t="shared" si="2"/>
        <v>0</v>
      </c>
      <c r="I46" s="31">
        <f t="shared" si="3"/>
        <v>0</v>
      </c>
      <c r="J46" s="192"/>
      <c r="K46" s="169"/>
      <c r="L46" s="169"/>
      <c r="M46" s="165">
        <v>233</v>
      </c>
      <c r="N46" s="191" t="s">
        <v>403</v>
      </c>
      <c r="O46" s="170">
        <v>0.097</v>
      </c>
      <c r="P46" s="171">
        <v>21.19</v>
      </c>
      <c r="Q46" s="171">
        <v>25.72</v>
      </c>
      <c r="R46" s="187">
        <f t="shared" si="0"/>
        <v>0</v>
      </c>
      <c r="S46" s="31">
        <f t="shared" si="1"/>
        <v>0</v>
      </c>
    </row>
    <row r="47" spans="1:19" ht="27" customHeight="1">
      <c r="A47" s="169"/>
      <c r="B47" s="169"/>
      <c r="C47" s="165">
        <v>271</v>
      </c>
      <c r="D47" s="191" t="s">
        <v>254</v>
      </c>
      <c r="E47" s="170">
        <v>0.19</v>
      </c>
      <c r="F47" s="171"/>
      <c r="G47" s="171">
        <v>38.32</v>
      </c>
      <c r="H47" s="172">
        <f t="shared" si="2"/>
        <v>0</v>
      </c>
      <c r="I47" s="31">
        <f t="shared" si="3"/>
        <v>0</v>
      </c>
      <c r="J47" s="192"/>
      <c r="K47" s="169"/>
      <c r="L47" s="169"/>
      <c r="M47" s="165">
        <v>234</v>
      </c>
      <c r="N47" s="191" t="s">
        <v>250</v>
      </c>
      <c r="O47" s="170">
        <v>0.09</v>
      </c>
      <c r="P47" s="171">
        <v>14.52</v>
      </c>
      <c r="Q47" s="171">
        <v>17.63</v>
      </c>
      <c r="R47" s="187">
        <f t="shared" si="0"/>
        <v>0</v>
      </c>
      <c r="S47" s="31">
        <f t="shared" si="1"/>
        <v>0</v>
      </c>
    </row>
    <row r="48" spans="1:19" ht="27" customHeight="1">
      <c r="A48" s="169"/>
      <c r="B48" s="169"/>
      <c r="C48" s="165" t="s">
        <v>455</v>
      </c>
      <c r="D48" s="191" t="s">
        <v>456</v>
      </c>
      <c r="E48" s="170">
        <v>0.133</v>
      </c>
      <c r="F48" s="171"/>
      <c r="G48" s="171">
        <v>22.89</v>
      </c>
      <c r="H48" s="172">
        <f t="shared" si="2"/>
        <v>0</v>
      </c>
      <c r="I48" s="31">
        <f t="shared" si="3"/>
        <v>0</v>
      </c>
      <c r="J48" s="194"/>
      <c r="K48" s="169"/>
      <c r="L48" s="169"/>
      <c r="M48" s="165">
        <v>236</v>
      </c>
      <c r="N48" s="191" t="s">
        <v>251</v>
      </c>
      <c r="O48" s="170">
        <v>0.08</v>
      </c>
      <c r="P48" s="171">
        <v>12.88</v>
      </c>
      <c r="Q48" s="171">
        <v>15.64</v>
      </c>
      <c r="R48" s="187">
        <f t="shared" si="0"/>
        <v>0</v>
      </c>
      <c r="S48" s="31">
        <f t="shared" si="1"/>
        <v>0</v>
      </c>
    </row>
    <row r="49" spans="1:21" ht="27" customHeight="1">
      <c r="A49" s="169"/>
      <c r="B49" s="169"/>
      <c r="C49" s="165" t="s">
        <v>469</v>
      </c>
      <c r="D49" s="191" t="s">
        <v>470</v>
      </c>
      <c r="E49" s="170">
        <v>0.093</v>
      </c>
      <c r="F49" s="171"/>
      <c r="G49" s="171">
        <v>16</v>
      </c>
      <c r="H49" s="172">
        <f t="shared" si="2"/>
        <v>0</v>
      </c>
      <c r="I49" s="31">
        <f t="shared" si="3"/>
        <v>0</v>
      </c>
      <c r="J49" s="194"/>
      <c r="K49" s="169"/>
      <c r="L49" s="169"/>
      <c r="M49" s="165">
        <v>238</v>
      </c>
      <c r="N49" s="173" t="s">
        <v>312</v>
      </c>
      <c r="O49" s="178">
        <v>0.064</v>
      </c>
      <c r="P49" s="179">
        <v>13.76</v>
      </c>
      <c r="Q49" s="179">
        <v>16.7</v>
      </c>
      <c r="R49" s="187">
        <f t="shared" si="0"/>
        <v>0</v>
      </c>
      <c r="S49" s="31">
        <f t="shared" si="1"/>
        <v>0</v>
      </c>
      <c r="T49" s="26"/>
      <c r="U49" s="26"/>
    </row>
    <row r="50" spans="1:21" ht="27" customHeight="1">
      <c r="A50" s="89" t="s">
        <v>234</v>
      </c>
      <c r="B50" s="89"/>
      <c r="C50" s="166"/>
      <c r="D50" s="89"/>
      <c r="E50" s="89"/>
      <c r="F50" s="89"/>
      <c r="G50" s="89"/>
      <c r="H50" s="206"/>
      <c r="I50" s="136"/>
      <c r="J50" s="194"/>
      <c r="K50" s="89" t="s">
        <v>303</v>
      </c>
      <c r="L50" s="89"/>
      <c r="M50" s="140"/>
      <c r="N50" s="141"/>
      <c r="O50" s="129"/>
      <c r="P50" s="130"/>
      <c r="Q50" s="130"/>
      <c r="R50" s="206"/>
      <c r="S50" s="136"/>
      <c r="T50" s="26"/>
      <c r="U50" s="26"/>
    </row>
    <row r="51" spans="1:19" ht="27" customHeight="1">
      <c r="A51" s="169"/>
      <c r="B51" s="169"/>
      <c r="C51" s="165" t="s">
        <v>372</v>
      </c>
      <c r="D51" s="173" t="s">
        <v>267</v>
      </c>
      <c r="E51" s="170">
        <v>0.062</v>
      </c>
      <c r="F51" s="171"/>
      <c r="G51" s="171">
        <v>14.5</v>
      </c>
      <c r="H51" s="172">
        <f t="shared" si="2"/>
        <v>0</v>
      </c>
      <c r="I51" s="31">
        <f t="shared" si="3"/>
        <v>0</v>
      </c>
      <c r="J51" s="192"/>
      <c r="K51" s="169"/>
      <c r="L51" s="169"/>
      <c r="M51" s="165">
        <v>277</v>
      </c>
      <c r="N51" s="173" t="s">
        <v>304</v>
      </c>
      <c r="O51" s="170">
        <v>0.128</v>
      </c>
      <c r="P51" s="171">
        <v>24.99</v>
      </c>
      <c r="Q51" s="171">
        <v>30.37</v>
      </c>
      <c r="R51" s="187">
        <f t="shared" si="0"/>
        <v>0</v>
      </c>
      <c r="S51" s="31">
        <f t="shared" si="1"/>
        <v>0</v>
      </c>
    </row>
    <row r="52" spans="1:19" ht="27" customHeight="1">
      <c r="A52" s="169"/>
      <c r="B52" s="169"/>
      <c r="C52" s="165" t="s">
        <v>373</v>
      </c>
      <c r="D52" s="173" t="s">
        <v>268</v>
      </c>
      <c r="E52" s="170">
        <v>0.13</v>
      </c>
      <c r="F52" s="171"/>
      <c r="G52" s="171">
        <v>30.3</v>
      </c>
      <c r="H52" s="172">
        <f t="shared" si="2"/>
        <v>0</v>
      </c>
      <c r="I52" s="31">
        <f t="shared" si="3"/>
        <v>0</v>
      </c>
      <c r="J52" s="192"/>
      <c r="K52" s="169"/>
      <c r="L52" s="169"/>
      <c r="M52" s="165">
        <v>278</v>
      </c>
      <c r="N52" s="173" t="s">
        <v>305</v>
      </c>
      <c r="O52" s="170">
        <v>0.096</v>
      </c>
      <c r="P52" s="171">
        <v>18.74</v>
      </c>
      <c r="Q52" s="171">
        <v>22.78</v>
      </c>
      <c r="R52" s="187">
        <f t="shared" si="0"/>
        <v>0</v>
      </c>
      <c r="S52" s="31">
        <f t="shared" si="1"/>
        <v>0</v>
      </c>
    </row>
    <row r="53" spans="1:19" ht="27" customHeight="1">
      <c r="A53" s="169"/>
      <c r="B53" s="169"/>
      <c r="C53" s="165" t="s">
        <v>374</v>
      </c>
      <c r="D53" s="173" t="s">
        <v>269</v>
      </c>
      <c r="E53" s="170">
        <v>0.135</v>
      </c>
      <c r="F53" s="171"/>
      <c r="G53" s="171">
        <v>31.35</v>
      </c>
      <c r="H53" s="172">
        <f t="shared" si="2"/>
        <v>0</v>
      </c>
      <c r="I53" s="31">
        <f t="shared" si="3"/>
        <v>0</v>
      </c>
      <c r="J53" s="194"/>
      <c r="K53" s="169"/>
      <c r="L53" s="169"/>
      <c r="M53" s="165">
        <v>279</v>
      </c>
      <c r="N53" s="173" t="s">
        <v>306</v>
      </c>
      <c r="O53" s="170">
        <v>0.128</v>
      </c>
      <c r="P53" s="171">
        <v>24.99</v>
      </c>
      <c r="Q53" s="171">
        <v>30.37</v>
      </c>
      <c r="R53" s="187">
        <f t="shared" si="0"/>
        <v>0</v>
      </c>
      <c r="S53" s="31">
        <f t="shared" si="1"/>
        <v>0</v>
      </c>
    </row>
    <row r="54" spans="1:19" ht="27" customHeight="1">
      <c r="A54" s="169"/>
      <c r="B54" s="169"/>
      <c r="C54" s="165">
        <v>207</v>
      </c>
      <c r="D54" s="173" t="s">
        <v>266</v>
      </c>
      <c r="E54" s="170">
        <v>0.069</v>
      </c>
      <c r="F54" s="171"/>
      <c r="G54" s="171">
        <v>15.97</v>
      </c>
      <c r="H54" s="172">
        <f t="shared" si="2"/>
        <v>0</v>
      </c>
      <c r="I54" s="31">
        <f t="shared" si="3"/>
        <v>0</v>
      </c>
      <c r="J54" s="194"/>
      <c r="K54" s="169"/>
      <c r="L54" s="169"/>
      <c r="M54" s="165">
        <v>280</v>
      </c>
      <c r="N54" s="173" t="s">
        <v>307</v>
      </c>
      <c r="O54" s="170">
        <v>0.122</v>
      </c>
      <c r="P54" s="171">
        <v>23.81</v>
      </c>
      <c r="Q54" s="171">
        <v>28.94</v>
      </c>
      <c r="R54" s="187">
        <f t="shared" si="0"/>
        <v>0</v>
      </c>
      <c r="S54" s="31">
        <f t="shared" si="1"/>
        <v>0</v>
      </c>
    </row>
    <row r="55" spans="1:19" ht="27" customHeight="1">
      <c r="A55" s="89" t="s">
        <v>298</v>
      </c>
      <c r="B55" s="89"/>
      <c r="C55" s="140"/>
      <c r="D55" s="141"/>
      <c r="E55" s="129"/>
      <c r="F55" s="130"/>
      <c r="G55" s="130"/>
      <c r="H55" s="206"/>
      <c r="I55" s="136"/>
      <c r="J55" s="194"/>
      <c r="K55" s="169"/>
      <c r="L55" s="169"/>
      <c r="M55" s="165">
        <v>281</v>
      </c>
      <c r="N55" s="173" t="s">
        <v>313</v>
      </c>
      <c r="O55" s="170">
        <v>0.159</v>
      </c>
      <c r="P55" s="171">
        <v>31.04</v>
      </c>
      <c r="Q55" s="171">
        <v>37.71</v>
      </c>
      <c r="R55" s="187">
        <f t="shared" si="0"/>
        <v>0</v>
      </c>
      <c r="S55" s="31">
        <f t="shared" si="1"/>
        <v>0</v>
      </c>
    </row>
    <row r="56" spans="1:19" ht="27" customHeight="1">
      <c r="A56" s="169"/>
      <c r="B56" s="169"/>
      <c r="C56" s="165" t="s">
        <v>375</v>
      </c>
      <c r="D56" s="173" t="s">
        <v>14</v>
      </c>
      <c r="E56" s="170">
        <v>0.112</v>
      </c>
      <c r="F56" s="171"/>
      <c r="G56" s="171">
        <v>26.12</v>
      </c>
      <c r="H56" s="172">
        <f t="shared" si="2"/>
        <v>0</v>
      </c>
      <c r="I56" s="31">
        <f t="shared" si="3"/>
        <v>0</v>
      </c>
      <c r="J56" s="192"/>
      <c r="K56" s="169"/>
      <c r="L56" s="169"/>
      <c r="M56" s="165">
        <v>282</v>
      </c>
      <c r="N56" s="173" t="s">
        <v>308</v>
      </c>
      <c r="O56" s="170">
        <v>0.599</v>
      </c>
      <c r="P56" s="171">
        <v>116.92</v>
      </c>
      <c r="Q56" s="171">
        <v>142.12</v>
      </c>
      <c r="R56" s="187">
        <f t="shared" si="0"/>
        <v>0</v>
      </c>
      <c r="S56" s="31">
        <f t="shared" si="1"/>
        <v>0</v>
      </c>
    </row>
    <row r="57" spans="1:19" ht="27" customHeight="1">
      <c r="A57" s="169"/>
      <c r="B57" s="169"/>
      <c r="C57" s="165" t="s">
        <v>376</v>
      </c>
      <c r="D57" s="173" t="s">
        <v>4</v>
      </c>
      <c r="E57" s="170">
        <v>0.112</v>
      </c>
      <c r="F57" s="171"/>
      <c r="G57" s="171">
        <v>26.12</v>
      </c>
      <c r="H57" s="172">
        <f t="shared" si="2"/>
        <v>0</v>
      </c>
      <c r="I57" s="31">
        <f t="shared" si="3"/>
        <v>0</v>
      </c>
      <c r="J57" s="192"/>
      <c r="K57" s="169"/>
      <c r="L57" s="169"/>
      <c r="M57" s="165">
        <v>311</v>
      </c>
      <c r="N57" s="173" t="s">
        <v>345</v>
      </c>
      <c r="O57" s="170">
        <v>0.133</v>
      </c>
      <c r="P57" s="171">
        <v>21.11</v>
      </c>
      <c r="Q57" s="171">
        <v>25.62</v>
      </c>
      <c r="R57" s="187">
        <f t="shared" si="0"/>
        <v>0</v>
      </c>
      <c r="S57" s="31">
        <f t="shared" si="1"/>
        <v>0</v>
      </c>
    </row>
    <row r="58" spans="1:19" ht="27" customHeight="1">
      <c r="A58" s="169"/>
      <c r="B58" s="169"/>
      <c r="C58" s="165" t="s">
        <v>386</v>
      </c>
      <c r="D58" s="195" t="s">
        <v>284</v>
      </c>
      <c r="E58" s="170">
        <v>0.359</v>
      </c>
      <c r="F58" s="171"/>
      <c r="G58" s="171">
        <v>93.68</v>
      </c>
      <c r="H58" s="172">
        <f t="shared" si="2"/>
        <v>0</v>
      </c>
      <c r="I58" s="31">
        <f t="shared" si="3"/>
        <v>0</v>
      </c>
      <c r="J58" s="192"/>
      <c r="K58" s="89" t="s">
        <v>337</v>
      </c>
      <c r="L58" s="89"/>
      <c r="M58" s="140"/>
      <c r="N58" s="143"/>
      <c r="O58" s="129"/>
      <c r="P58" s="130"/>
      <c r="Q58" s="130"/>
      <c r="R58" s="206"/>
      <c r="S58" s="136"/>
    </row>
    <row r="59" spans="1:19" ht="27" customHeight="1">
      <c r="A59" s="169"/>
      <c r="B59" s="169"/>
      <c r="C59" s="165" t="s">
        <v>387</v>
      </c>
      <c r="D59" s="195" t="s">
        <v>318</v>
      </c>
      <c r="E59" s="170">
        <v>0.12</v>
      </c>
      <c r="F59" s="171"/>
      <c r="G59" s="171">
        <v>31.35</v>
      </c>
      <c r="H59" s="172">
        <f t="shared" si="2"/>
        <v>0</v>
      </c>
      <c r="I59" s="31">
        <f t="shared" si="3"/>
        <v>0</v>
      </c>
      <c r="J59" s="49"/>
      <c r="K59" s="169"/>
      <c r="L59" s="169"/>
      <c r="M59" s="165" t="s">
        <v>478</v>
      </c>
      <c r="N59" s="191" t="s">
        <v>483</v>
      </c>
      <c r="O59" s="170">
        <v>0.455</v>
      </c>
      <c r="P59" s="171">
        <v>77.71</v>
      </c>
      <c r="Q59" s="171">
        <v>94.46</v>
      </c>
      <c r="R59" s="187">
        <f t="shared" si="0"/>
        <v>0</v>
      </c>
      <c r="S59" s="31">
        <f t="shared" si="1"/>
        <v>0</v>
      </c>
    </row>
    <row r="60" spans="1:19" ht="27" customHeight="1">
      <c r="A60" s="169"/>
      <c r="B60" s="169"/>
      <c r="C60" s="165" t="s">
        <v>388</v>
      </c>
      <c r="D60" s="191" t="s">
        <v>317</v>
      </c>
      <c r="E60" s="170">
        <v>0.152</v>
      </c>
      <c r="F60" s="171"/>
      <c r="G60" s="171">
        <v>38.61</v>
      </c>
      <c r="H60" s="172">
        <f t="shared" si="2"/>
        <v>0</v>
      </c>
      <c r="I60" s="31">
        <f t="shared" si="3"/>
        <v>0</v>
      </c>
      <c r="J60" s="49"/>
      <c r="K60" s="169"/>
      <c r="L60" s="169"/>
      <c r="M60" s="165" t="s">
        <v>479</v>
      </c>
      <c r="N60" s="191" t="s">
        <v>484</v>
      </c>
      <c r="O60" s="170">
        <v>0.059</v>
      </c>
      <c r="P60" s="171">
        <v>9.36</v>
      </c>
      <c r="Q60" s="171">
        <v>11.36</v>
      </c>
      <c r="R60" s="187">
        <f t="shared" si="0"/>
        <v>0</v>
      </c>
      <c r="S60" s="31">
        <f t="shared" si="1"/>
        <v>0</v>
      </c>
    </row>
    <row r="61" spans="1:19" ht="27" customHeight="1">
      <c r="A61" s="169"/>
      <c r="B61" s="169"/>
      <c r="C61" s="165" t="s">
        <v>377</v>
      </c>
      <c r="D61" s="173" t="s">
        <v>247</v>
      </c>
      <c r="E61" s="170">
        <v>0.132</v>
      </c>
      <c r="F61" s="171"/>
      <c r="G61" s="171">
        <v>31.41</v>
      </c>
      <c r="H61" s="172">
        <f t="shared" si="2"/>
        <v>0</v>
      </c>
      <c r="I61" s="31">
        <f t="shared" si="3"/>
        <v>0</v>
      </c>
      <c r="J61" s="49"/>
      <c r="K61" s="169"/>
      <c r="L61" s="169"/>
      <c r="M61" s="165" t="s">
        <v>480</v>
      </c>
      <c r="N61" s="191" t="s">
        <v>485</v>
      </c>
      <c r="O61" s="170">
        <v>0.059</v>
      </c>
      <c r="P61" s="171">
        <v>9.36</v>
      </c>
      <c r="Q61" s="171">
        <v>11.36</v>
      </c>
      <c r="R61" s="187">
        <f t="shared" si="0"/>
        <v>0</v>
      </c>
      <c r="S61" s="31">
        <f t="shared" si="1"/>
        <v>0</v>
      </c>
    </row>
    <row r="62" spans="1:19" ht="27" customHeight="1">
      <c r="A62" s="169"/>
      <c r="B62" s="169"/>
      <c r="C62" s="165">
        <v>237</v>
      </c>
      <c r="D62" s="173" t="s">
        <v>229</v>
      </c>
      <c r="E62" s="170">
        <v>0.112</v>
      </c>
      <c r="F62" s="171"/>
      <c r="G62" s="171">
        <v>26.12</v>
      </c>
      <c r="H62" s="172">
        <f t="shared" si="2"/>
        <v>0</v>
      </c>
      <c r="I62" s="31">
        <f t="shared" si="3"/>
        <v>0</v>
      </c>
      <c r="J62" s="49"/>
      <c r="K62" s="169"/>
      <c r="L62" s="169"/>
      <c r="M62" s="165" t="s">
        <v>481</v>
      </c>
      <c r="N62" s="191" t="s">
        <v>486</v>
      </c>
      <c r="O62" s="170">
        <v>0.092</v>
      </c>
      <c r="P62" s="171">
        <v>14.59</v>
      </c>
      <c r="Q62" s="171">
        <v>17.73</v>
      </c>
      <c r="R62" s="187">
        <f t="shared" si="0"/>
        <v>0</v>
      </c>
      <c r="S62" s="31">
        <f t="shared" si="1"/>
        <v>0</v>
      </c>
    </row>
    <row r="63" spans="1:19" ht="27" customHeight="1">
      <c r="A63" s="169"/>
      <c r="B63" s="169"/>
      <c r="C63" s="165">
        <v>289</v>
      </c>
      <c r="D63" s="173" t="s">
        <v>329</v>
      </c>
      <c r="E63" s="170">
        <v>0.138</v>
      </c>
      <c r="F63" s="171"/>
      <c r="G63" s="171">
        <v>28.75</v>
      </c>
      <c r="H63" s="172">
        <f t="shared" si="2"/>
        <v>0</v>
      </c>
      <c r="I63" s="31">
        <f t="shared" si="3"/>
        <v>0</v>
      </c>
      <c r="J63" s="49"/>
      <c r="K63" s="169"/>
      <c r="L63" s="169"/>
      <c r="M63" s="165" t="s">
        <v>463</v>
      </c>
      <c r="N63" s="191" t="s">
        <v>487</v>
      </c>
      <c r="O63" s="170">
        <v>0.084</v>
      </c>
      <c r="P63" s="171">
        <v>13.32</v>
      </c>
      <c r="Q63" s="171">
        <v>16.18</v>
      </c>
      <c r="R63" s="187">
        <f t="shared" si="0"/>
        <v>0</v>
      </c>
      <c r="S63" s="31">
        <f t="shared" si="1"/>
        <v>0</v>
      </c>
    </row>
    <row r="64" spans="1:19" ht="27" customHeight="1">
      <c r="A64" s="169"/>
      <c r="B64" s="169"/>
      <c r="C64" s="165" t="s">
        <v>473</v>
      </c>
      <c r="D64" s="173" t="s">
        <v>475</v>
      </c>
      <c r="E64" s="170">
        <v>0.152</v>
      </c>
      <c r="F64" s="171"/>
      <c r="G64" s="171">
        <v>26.17</v>
      </c>
      <c r="H64" s="172">
        <f t="shared" si="2"/>
        <v>0</v>
      </c>
      <c r="I64" s="31">
        <f t="shared" si="3"/>
        <v>0</v>
      </c>
      <c r="J64" s="49"/>
      <c r="K64" s="169"/>
      <c r="L64" s="169"/>
      <c r="M64" s="165" t="s">
        <v>464</v>
      </c>
      <c r="N64" s="191" t="s">
        <v>488</v>
      </c>
      <c r="O64" s="170">
        <v>0.129</v>
      </c>
      <c r="P64" s="171">
        <v>20.46</v>
      </c>
      <c r="Q64" s="171">
        <v>24.86</v>
      </c>
      <c r="R64" s="187">
        <f t="shared" si="0"/>
        <v>0</v>
      </c>
      <c r="S64" s="31">
        <f t="shared" si="1"/>
        <v>0</v>
      </c>
    </row>
    <row r="65" spans="1:19" ht="27" customHeight="1">
      <c r="A65" s="169"/>
      <c r="B65" s="169"/>
      <c r="C65" s="165" t="s">
        <v>474</v>
      </c>
      <c r="D65" s="173" t="s">
        <v>476</v>
      </c>
      <c r="E65" s="170">
        <v>0.152</v>
      </c>
      <c r="F65" s="171"/>
      <c r="G65" s="171">
        <v>26.17</v>
      </c>
      <c r="H65" s="172">
        <f t="shared" si="2"/>
        <v>0</v>
      </c>
      <c r="I65" s="31">
        <f t="shared" si="3"/>
        <v>0</v>
      </c>
      <c r="J65" s="49"/>
      <c r="K65" s="169"/>
      <c r="L65" s="169"/>
      <c r="M65" s="165" t="s">
        <v>482</v>
      </c>
      <c r="N65" s="191" t="s">
        <v>489</v>
      </c>
      <c r="O65" s="170">
        <v>0.059</v>
      </c>
      <c r="P65" s="171">
        <v>9.36</v>
      </c>
      <c r="Q65" s="171">
        <v>11.36</v>
      </c>
      <c r="R65" s="187">
        <f t="shared" si="0"/>
        <v>0</v>
      </c>
      <c r="S65" s="31">
        <f t="shared" si="1"/>
        <v>0</v>
      </c>
    </row>
    <row r="66" spans="1:20" ht="27" customHeight="1">
      <c r="A66" s="89" t="s">
        <v>263</v>
      </c>
      <c r="B66" s="89"/>
      <c r="C66" s="140"/>
      <c r="D66" s="141"/>
      <c r="E66" s="129"/>
      <c r="F66" s="130"/>
      <c r="G66" s="130"/>
      <c r="H66" s="206"/>
      <c r="I66" s="136"/>
      <c r="J66" s="49"/>
      <c r="K66" s="169"/>
      <c r="L66" s="169"/>
      <c r="M66" s="165"/>
      <c r="N66" s="191"/>
      <c r="O66" s="170"/>
      <c r="P66" s="171"/>
      <c r="Q66" s="171"/>
      <c r="R66" s="187">
        <f t="shared" si="0"/>
        <v>0</v>
      </c>
      <c r="S66" s="31">
        <f t="shared" si="1"/>
        <v>0</v>
      </c>
      <c r="T66" s="33"/>
    </row>
    <row r="67" spans="1:19" ht="27" customHeight="1">
      <c r="A67" s="169"/>
      <c r="B67" s="169"/>
      <c r="C67" s="165" t="s">
        <v>378</v>
      </c>
      <c r="D67" s="173" t="s">
        <v>278</v>
      </c>
      <c r="E67" s="170">
        <v>0.075</v>
      </c>
      <c r="F67" s="171"/>
      <c r="G67" s="171">
        <v>19.34</v>
      </c>
      <c r="H67" s="172">
        <f t="shared" si="2"/>
        <v>0</v>
      </c>
      <c r="I67" s="31">
        <f t="shared" si="3"/>
        <v>0</v>
      </c>
      <c r="J67" s="49"/>
      <c r="K67" s="89" t="s">
        <v>265</v>
      </c>
      <c r="L67" s="89"/>
      <c r="M67" s="89"/>
      <c r="N67" s="89"/>
      <c r="O67" s="89"/>
      <c r="P67" s="89"/>
      <c r="Q67" s="89"/>
      <c r="R67" s="206"/>
      <c r="S67" s="136"/>
    </row>
    <row r="68" spans="1:19" ht="27" customHeight="1">
      <c r="A68" s="169"/>
      <c r="B68" s="169"/>
      <c r="C68" s="165" t="s">
        <v>379</v>
      </c>
      <c r="D68" s="173" t="s">
        <v>273</v>
      </c>
      <c r="E68" s="170">
        <v>0.015</v>
      </c>
      <c r="F68" s="171"/>
      <c r="G68" s="171">
        <v>3.7</v>
      </c>
      <c r="H68" s="172">
        <f t="shared" si="2"/>
        <v>0</v>
      </c>
      <c r="I68" s="31">
        <f t="shared" si="3"/>
        <v>0</v>
      </c>
      <c r="J68" s="49"/>
      <c r="K68" s="169"/>
      <c r="L68" s="169"/>
      <c r="M68" s="165" t="s">
        <v>394</v>
      </c>
      <c r="N68" s="173" t="s">
        <v>243</v>
      </c>
      <c r="O68" s="170">
        <v>2</v>
      </c>
      <c r="P68" s="171">
        <v>366.51</v>
      </c>
      <c r="Q68" s="171">
        <v>445.04</v>
      </c>
      <c r="R68" s="187">
        <f t="shared" si="0"/>
        <v>0</v>
      </c>
      <c r="S68" s="31">
        <f t="shared" si="1"/>
        <v>0</v>
      </c>
    </row>
    <row r="69" spans="1:19" ht="27" customHeight="1">
      <c r="A69" s="169"/>
      <c r="B69" s="169"/>
      <c r="C69" s="165" t="s">
        <v>380</v>
      </c>
      <c r="D69" s="173" t="s">
        <v>319</v>
      </c>
      <c r="E69" s="170">
        <v>0.031</v>
      </c>
      <c r="F69" s="171"/>
      <c r="G69" s="171">
        <v>8.14</v>
      </c>
      <c r="H69" s="172">
        <f t="shared" si="2"/>
        <v>0</v>
      </c>
      <c r="I69" s="31">
        <f t="shared" si="3"/>
        <v>0</v>
      </c>
      <c r="J69" s="49"/>
      <c r="K69" s="169"/>
      <c r="L69" s="169"/>
      <c r="M69" s="165" t="s">
        <v>395</v>
      </c>
      <c r="N69" s="173" t="s">
        <v>226</v>
      </c>
      <c r="O69" s="170">
        <v>1</v>
      </c>
      <c r="P69" s="171">
        <v>181.7</v>
      </c>
      <c r="Q69" s="171">
        <v>222.09</v>
      </c>
      <c r="R69" s="187">
        <f t="shared" si="0"/>
        <v>0</v>
      </c>
      <c r="S69" s="31">
        <f t="shared" si="1"/>
        <v>0</v>
      </c>
    </row>
    <row r="70" spans="1:19" ht="27" customHeight="1">
      <c r="A70" s="169"/>
      <c r="B70" s="169"/>
      <c r="C70" s="165" t="s">
        <v>381</v>
      </c>
      <c r="D70" s="198" t="s">
        <v>279</v>
      </c>
      <c r="E70" s="170">
        <v>0.054</v>
      </c>
      <c r="F70" s="171"/>
      <c r="G70" s="171">
        <v>14.01</v>
      </c>
      <c r="H70" s="172">
        <f t="shared" si="2"/>
        <v>0</v>
      </c>
      <c r="I70" s="31">
        <f t="shared" si="3"/>
        <v>0</v>
      </c>
      <c r="J70" s="207"/>
      <c r="K70" s="169"/>
      <c r="L70" s="169"/>
      <c r="M70" s="165" t="s">
        <v>396</v>
      </c>
      <c r="N70" s="173" t="s">
        <v>0</v>
      </c>
      <c r="O70" s="170">
        <v>1</v>
      </c>
      <c r="P70" s="171">
        <v>181.7</v>
      </c>
      <c r="Q70" s="171">
        <v>222.09</v>
      </c>
      <c r="R70" s="187">
        <f t="shared" si="0"/>
        <v>0</v>
      </c>
      <c r="S70" s="31">
        <f t="shared" si="1"/>
        <v>0</v>
      </c>
    </row>
    <row r="71" spans="1:19" ht="27" customHeight="1">
      <c r="A71" s="169"/>
      <c r="B71" s="169"/>
      <c r="C71" s="165" t="s">
        <v>382</v>
      </c>
      <c r="D71" s="173" t="s">
        <v>283</v>
      </c>
      <c r="E71" s="170">
        <v>0.035</v>
      </c>
      <c r="F71" s="171"/>
      <c r="G71" s="171">
        <v>9.31</v>
      </c>
      <c r="H71" s="172">
        <f t="shared" si="2"/>
        <v>0</v>
      </c>
      <c r="I71" s="31">
        <f t="shared" si="3"/>
        <v>0</v>
      </c>
      <c r="J71" s="49"/>
      <c r="K71" s="169"/>
      <c r="L71" s="169"/>
      <c r="M71" s="165" t="s">
        <v>397</v>
      </c>
      <c r="N71" s="173" t="s">
        <v>314</v>
      </c>
      <c r="O71" s="170">
        <v>2</v>
      </c>
      <c r="P71" s="171">
        <v>366.51</v>
      </c>
      <c r="Q71" s="171">
        <v>445.04</v>
      </c>
      <c r="R71" s="187">
        <f t="shared" si="0"/>
        <v>0</v>
      </c>
      <c r="S71" s="31">
        <f t="shared" si="1"/>
        <v>0</v>
      </c>
    </row>
    <row r="72" spans="1:19" ht="27" customHeight="1">
      <c r="A72" s="169"/>
      <c r="B72" s="169"/>
      <c r="C72" s="165" t="s">
        <v>442</v>
      </c>
      <c r="D72" s="173" t="s">
        <v>280</v>
      </c>
      <c r="E72" s="170">
        <v>0.029</v>
      </c>
      <c r="F72" s="171"/>
      <c r="G72" s="171">
        <v>7.63</v>
      </c>
      <c r="H72" s="172">
        <f t="shared" si="2"/>
        <v>0</v>
      </c>
      <c r="I72" s="31">
        <f t="shared" si="3"/>
        <v>0</v>
      </c>
      <c r="J72" s="49"/>
      <c r="K72" s="169"/>
      <c r="L72" s="169"/>
      <c r="M72" s="165" t="s">
        <v>398</v>
      </c>
      <c r="N72" s="173" t="s">
        <v>1</v>
      </c>
      <c r="O72" s="170">
        <v>1</v>
      </c>
      <c r="P72" s="171">
        <v>181.7</v>
      </c>
      <c r="Q72" s="171">
        <v>222.09</v>
      </c>
      <c r="R72" s="187">
        <f t="shared" si="0"/>
        <v>0</v>
      </c>
      <c r="S72" s="31">
        <f t="shared" si="1"/>
        <v>0</v>
      </c>
    </row>
    <row r="73" spans="1:19" ht="27" customHeight="1">
      <c r="A73" s="169"/>
      <c r="B73" s="169"/>
      <c r="C73" s="165" t="s">
        <v>383</v>
      </c>
      <c r="D73" s="173" t="s">
        <v>276</v>
      </c>
      <c r="E73" s="170">
        <v>0.06</v>
      </c>
      <c r="F73" s="174"/>
      <c r="G73" s="174">
        <v>15.82</v>
      </c>
      <c r="H73" s="172">
        <f t="shared" si="2"/>
        <v>0</v>
      </c>
      <c r="I73" s="31">
        <f t="shared" si="3"/>
        <v>0</v>
      </c>
      <c r="J73" s="49"/>
      <c r="K73" s="169"/>
      <c r="L73" s="169"/>
      <c r="M73" s="165" t="s">
        <v>399</v>
      </c>
      <c r="N73" s="173" t="s">
        <v>242</v>
      </c>
      <c r="O73" s="170">
        <v>0.304</v>
      </c>
      <c r="P73" s="171">
        <v>62.01</v>
      </c>
      <c r="Q73" s="171">
        <v>75.98</v>
      </c>
      <c r="R73" s="187">
        <f t="shared" si="0"/>
        <v>0</v>
      </c>
      <c r="S73" s="31">
        <f t="shared" si="1"/>
        <v>0</v>
      </c>
    </row>
    <row r="74" spans="1:19" ht="27" customHeight="1">
      <c r="A74" s="169"/>
      <c r="B74" s="169"/>
      <c r="C74" s="165">
        <v>194</v>
      </c>
      <c r="D74" s="173" t="s">
        <v>281</v>
      </c>
      <c r="E74" s="170">
        <v>0.06</v>
      </c>
      <c r="F74" s="171"/>
      <c r="G74" s="171">
        <v>15.82</v>
      </c>
      <c r="H74" s="172">
        <f t="shared" si="2"/>
        <v>0</v>
      </c>
      <c r="I74" s="31">
        <f t="shared" si="3"/>
        <v>0</v>
      </c>
      <c r="J74" s="49"/>
      <c r="K74" s="169"/>
      <c r="L74" s="169"/>
      <c r="M74" s="165" t="s">
        <v>471</v>
      </c>
      <c r="N74" s="173" t="s">
        <v>472</v>
      </c>
      <c r="O74" s="170">
        <v>0.615</v>
      </c>
      <c r="P74" s="171">
        <v>103.55</v>
      </c>
      <c r="Q74" s="171">
        <v>125.35</v>
      </c>
      <c r="R74" s="187">
        <f t="shared" si="0"/>
        <v>0</v>
      </c>
      <c r="S74" s="31">
        <f t="shared" si="1"/>
        <v>0</v>
      </c>
    </row>
    <row r="75" spans="1:19" ht="27" customHeight="1">
      <c r="A75" s="169"/>
      <c r="B75" s="169"/>
      <c r="C75" s="165">
        <v>208</v>
      </c>
      <c r="D75" s="191" t="s">
        <v>252</v>
      </c>
      <c r="E75" s="170">
        <v>0.185</v>
      </c>
      <c r="F75" s="171"/>
      <c r="G75" s="171">
        <v>46.81</v>
      </c>
      <c r="H75" s="172">
        <f t="shared" si="2"/>
        <v>0</v>
      </c>
      <c r="I75" s="31">
        <f t="shared" si="3"/>
        <v>0</v>
      </c>
      <c r="J75" s="49"/>
      <c r="K75" s="89" t="s">
        <v>264</v>
      </c>
      <c r="L75" s="89"/>
      <c r="M75" s="140"/>
      <c r="N75" s="141"/>
      <c r="O75" s="129"/>
      <c r="P75" s="130"/>
      <c r="Q75" s="130"/>
      <c r="R75" s="206"/>
      <c r="S75" s="136"/>
    </row>
    <row r="76" spans="1:19" ht="27" customHeight="1">
      <c r="A76" s="169"/>
      <c r="B76" s="169"/>
      <c r="C76" s="165">
        <v>209</v>
      </c>
      <c r="D76" s="191" t="s">
        <v>253</v>
      </c>
      <c r="E76" s="170">
        <v>0.185</v>
      </c>
      <c r="F76" s="171"/>
      <c r="G76" s="171">
        <v>46.81</v>
      </c>
      <c r="H76" s="172">
        <f t="shared" si="2"/>
        <v>0</v>
      </c>
      <c r="I76" s="31">
        <f t="shared" si="3"/>
        <v>0</v>
      </c>
      <c r="J76" s="49"/>
      <c r="K76" s="169"/>
      <c r="L76" s="169"/>
      <c r="M76" s="165" t="s">
        <v>440</v>
      </c>
      <c r="N76" s="173" t="s">
        <v>441</v>
      </c>
      <c r="O76" s="170">
        <v>0.097</v>
      </c>
      <c r="P76" s="174">
        <v>21.19</v>
      </c>
      <c r="Q76" s="174">
        <v>25.72</v>
      </c>
      <c r="R76" s="187">
        <f t="shared" si="0"/>
        <v>0</v>
      </c>
      <c r="S76" s="31">
        <f t="shared" si="1"/>
        <v>0</v>
      </c>
    </row>
    <row r="77" spans="1:19" ht="21" customHeight="1">
      <c r="A77" s="295" t="s">
        <v>28</v>
      </c>
      <c r="B77" s="295"/>
      <c r="C77" s="295"/>
      <c r="D77" s="295"/>
      <c r="E77" s="295"/>
      <c r="F77" s="295"/>
      <c r="G77" s="295"/>
      <c r="H77" s="295"/>
      <c r="I77" s="15"/>
      <c r="J77" s="49"/>
      <c r="K77" s="50"/>
      <c r="L77" s="50"/>
      <c r="M77" s="32"/>
      <c r="N77" s="234" t="s">
        <v>291</v>
      </c>
      <c r="O77" s="234"/>
      <c r="P77" s="289">
        <f>SUM(H19:H76)+SUM(R18:R76)</f>
        <v>0</v>
      </c>
      <c r="Q77" s="290"/>
      <c r="R77" s="291"/>
      <c r="S77" s="6"/>
    </row>
    <row r="78" spans="1:19" ht="21" customHeight="1" thickBot="1">
      <c r="A78" s="295" t="s">
        <v>201</v>
      </c>
      <c r="B78" s="295"/>
      <c r="C78" s="295" t="s">
        <v>27</v>
      </c>
      <c r="D78" s="295"/>
      <c r="E78" s="295"/>
      <c r="F78" s="295"/>
      <c r="G78" s="295"/>
      <c r="H78" s="295"/>
      <c r="I78" s="15"/>
      <c r="J78" s="49"/>
      <c r="K78" s="50"/>
      <c r="L78" s="50"/>
      <c r="M78" s="234" t="s">
        <v>220</v>
      </c>
      <c r="N78" s="234"/>
      <c r="O78" s="212"/>
      <c r="P78" s="235">
        <f>'PENIN-BAL LITERATURA'!L65:L65</f>
        <v>0</v>
      </c>
      <c r="Q78" s="236"/>
      <c r="R78" s="237"/>
      <c r="S78" s="6"/>
    </row>
    <row r="79" spans="1:19" ht="21" customHeight="1">
      <c r="A79" s="15"/>
      <c r="B79" s="15"/>
      <c r="C79" s="232" t="s">
        <v>223</v>
      </c>
      <c r="D79" s="233"/>
      <c r="E79" s="240">
        <f>SUM(I19:I76)+SUM(S18:S76)+SUM('PENIN-BAL SONYA'!I15:'PENIN-BAL SONYA'!I65)+SUM('PENIN-BAL SONYA'!T14:'PENIN-BAL SONYA'!T65)</f>
        <v>0</v>
      </c>
      <c r="F79" s="241"/>
      <c r="G79" s="152"/>
      <c r="H79" s="15"/>
      <c r="I79" s="15"/>
      <c r="J79" s="49"/>
      <c r="K79" s="50"/>
      <c r="L79" s="50"/>
      <c r="M79" s="32"/>
      <c r="N79" s="234" t="s">
        <v>218</v>
      </c>
      <c r="O79" s="234"/>
      <c r="P79" s="235">
        <f>+'PENIN-BAL SONYA'!R66</f>
        <v>0</v>
      </c>
      <c r="Q79" s="236"/>
      <c r="R79" s="237"/>
      <c r="S79" s="6"/>
    </row>
    <row r="80" spans="1:19" ht="21" customHeight="1" thickBot="1">
      <c r="A80" s="15"/>
      <c r="B80" s="15"/>
      <c r="C80" s="238" t="s">
        <v>224</v>
      </c>
      <c r="D80" s="239"/>
      <c r="E80" s="242"/>
      <c r="F80" s="243"/>
      <c r="G80" s="152"/>
      <c r="H80" s="15"/>
      <c r="I80" s="15"/>
      <c r="J80" s="49"/>
      <c r="K80" s="50"/>
      <c r="L80" s="50"/>
      <c r="M80" s="32"/>
      <c r="N80" s="234" t="s">
        <v>292</v>
      </c>
      <c r="O80" s="234"/>
      <c r="P80" s="229"/>
      <c r="Q80" s="230"/>
      <c r="R80" s="231"/>
      <c r="S80" s="51"/>
    </row>
    <row r="81" spans="1:19" ht="24.75" customHeight="1" thickBot="1">
      <c r="A81" s="15"/>
      <c r="B81" s="15"/>
      <c r="C81" s="224" t="s">
        <v>343</v>
      </c>
      <c r="D81" s="225"/>
      <c r="E81" s="225"/>
      <c r="F81" s="217"/>
      <c r="G81" s="153"/>
      <c r="H81" s="15"/>
      <c r="I81" s="15"/>
      <c r="J81" s="49"/>
      <c r="K81" s="50"/>
      <c r="L81" s="50"/>
      <c r="M81" s="32"/>
      <c r="N81" s="244" t="s">
        <v>293</v>
      </c>
      <c r="O81" s="244"/>
      <c r="P81" s="226">
        <f>SUM(P77:R80)</f>
        <v>0</v>
      </c>
      <c r="Q81" s="227"/>
      <c r="R81" s="228"/>
      <c r="S81" s="52"/>
    </row>
    <row r="82" spans="1:19" ht="21" customHeight="1" thickBot="1">
      <c r="A82" s="15"/>
      <c r="B82" s="15"/>
      <c r="C82" s="216" t="s">
        <v>344</v>
      </c>
      <c r="D82" s="210"/>
      <c r="E82" s="210"/>
      <c r="F82" s="211"/>
      <c r="G82" s="154"/>
      <c r="H82" s="15"/>
      <c r="I82" s="15"/>
      <c r="J82" s="49"/>
      <c r="K82" s="16"/>
      <c r="L82" s="153"/>
      <c r="M82" s="234" t="s">
        <v>294</v>
      </c>
      <c r="N82" s="234"/>
      <c r="O82" s="212"/>
      <c r="P82" s="221">
        <f>+K82*P81*2.5%</f>
        <v>0</v>
      </c>
      <c r="Q82" s="222"/>
      <c r="R82" s="223"/>
      <c r="S82" s="51"/>
    </row>
    <row r="83" spans="1:19" ht="30.75" customHeight="1" thickBot="1">
      <c r="A83" s="15"/>
      <c r="B83" s="15"/>
      <c r="C83" s="215"/>
      <c r="D83" s="215"/>
      <c r="E83" s="215"/>
      <c r="F83" s="215"/>
      <c r="G83" s="149"/>
      <c r="H83" s="15"/>
      <c r="I83" s="15"/>
      <c r="J83" s="49"/>
      <c r="K83" s="50"/>
      <c r="L83" s="50"/>
      <c r="M83" s="244" t="s">
        <v>295</v>
      </c>
      <c r="N83" s="244"/>
      <c r="O83" s="244"/>
      <c r="P83" s="252">
        <f>SUM(P81:R82)</f>
        <v>0</v>
      </c>
      <c r="Q83" s="253"/>
      <c r="R83" s="254"/>
      <c r="S83" s="53"/>
    </row>
    <row r="84" spans="1:19" ht="25.5" customHeight="1">
      <c r="A84" s="284" t="s">
        <v>25</v>
      </c>
      <c r="B84" s="284"/>
      <c r="C84" s="284"/>
      <c r="D84" s="284"/>
      <c r="E84" s="284"/>
      <c r="F84" s="284"/>
      <c r="G84" s="151"/>
      <c r="H84" s="55"/>
      <c r="I84" s="55"/>
      <c r="J84" s="55"/>
      <c r="K84" s="47"/>
      <c r="L84" s="47"/>
      <c r="M84" s="47"/>
      <c r="N84" s="47"/>
      <c r="O84" s="47"/>
      <c r="P84" s="47"/>
      <c r="Q84" s="47"/>
      <c r="R84" s="47"/>
      <c r="S84" s="56"/>
    </row>
    <row r="85" spans="1:19" ht="21" customHeight="1">
      <c r="A85" s="69" t="s">
        <v>300</v>
      </c>
      <c r="B85" s="69"/>
      <c r="C85" s="70"/>
      <c r="D85" s="70"/>
      <c r="E85" s="71"/>
      <c r="F85" s="68" t="s">
        <v>17</v>
      </c>
      <c r="G85" s="68"/>
      <c r="H85" s="55"/>
      <c r="I85" s="55"/>
      <c r="J85" s="18"/>
      <c r="K85" s="17"/>
      <c r="L85" s="17"/>
      <c r="M85" s="255" t="s">
        <v>232</v>
      </c>
      <c r="N85" s="255"/>
      <c r="O85" s="255"/>
      <c r="P85" s="255"/>
      <c r="Q85" s="255"/>
      <c r="R85" s="255"/>
      <c r="S85" s="56"/>
    </row>
    <row r="86" spans="1:19" ht="36" customHeight="1">
      <c r="A86" s="249"/>
      <c r="B86" s="250"/>
      <c r="C86" s="250"/>
      <c r="D86" s="250"/>
      <c r="E86" s="251"/>
      <c r="F86" s="135"/>
      <c r="G86" s="135"/>
      <c r="H86" s="246"/>
      <c r="I86" s="247"/>
      <c r="J86" s="248"/>
      <c r="K86" s="47"/>
      <c r="L86" s="47"/>
      <c r="M86" s="18" t="s">
        <v>233</v>
      </c>
      <c r="N86" s="18"/>
      <c r="O86" s="18"/>
      <c r="P86" s="18"/>
      <c r="Q86" s="18"/>
      <c r="R86" s="18"/>
      <c r="S86" s="59"/>
    </row>
    <row r="87" spans="1:19" ht="23.25" customHeight="1" thickBot="1">
      <c r="A87" s="60" t="s">
        <v>18</v>
      </c>
      <c r="B87" s="60"/>
      <c r="C87" s="61"/>
      <c r="D87" s="61"/>
      <c r="E87" s="62" t="s">
        <v>239</v>
      </c>
      <c r="F87" s="61"/>
      <c r="G87" s="61"/>
      <c r="H87" s="61"/>
      <c r="I87" s="61"/>
      <c r="J87" s="62"/>
      <c r="K87" s="47"/>
      <c r="L87" s="47"/>
      <c r="M87" s="218" t="s">
        <v>240</v>
      </c>
      <c r="N87" s="218"/>
      <c r="O87" s="218"/>
      <c r="P87" s="218"/>
      <c r="Q87" s="218"/>
      <c r="R87" s="218"/>
      <c r="S87" s="218"/>
    </row>
    <row r="88" spans="1:19" ht="32.25" customHeight="1" thickBot="1" thickTop="1">
      <c r="A88" s="213"/>
      <c r="B88" s="214"/>
      <c r="C88" s="209"/>
      <c r="D88" s="245"/>
      <c r="E88" s="219"/>
      <c r="F88" s="220"/>
      <c r="G88" s="220"/>
      <c r="H88" s="220"/>
      <c r="I88" s="220"/>
      <c r="J88" s="64"/>
      <c r="K88" s="47"/>
      <c r="L88" s="47"/>
      <c r="M88" s="218" t="s">
        <v>299</v>
      </c>
      <c r="N88" s="218"/>
      <c r="O88" s="218"/>
      <c r="P88" s="218"/>
      <c r="Q88" s="218"/>
      <c r="R88" s="218"/>
      <c r="S88" s="218"/>
    </row>
    <row r="89" ht="13.5" thickTop="1"/>
    <row r="90" spans="4:14" ht="20.25">
      <c r="D90" s="293" t="s">
        <v>360</v>
      </c>
      <c r="E90" s="294"/>
      <c r="F90" s="294"/>
      <c r="G90" s="294"/>
      <c r="H90" s="294"/>
      <c r="I90" s="294"/>
      <c r="J90" s="294"/>
      <c r="K90" s="294"/>
      <c r="L90" s="294"/>
      <c r="M90" s="294"/>
      <c r="N90" s="294"/>
    </row>
    <row r="91" spans="1:20" ht="18.75" customHeight="1">
      <c r="A91" s="292" t="s">
        <v>358</v>
      </c>
      <c r="B91" s="292"/>
      <c r="C91" s="292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</row>
    <row r="92" spans="1:20" ht="20.25">
      <c r="A92" s="292" t="s">
        <v>359</v>
      </c>
      <c r="B92" s="292"/>
      <c r="C92" s="292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</row>
  </sheetData>
  <sheetProtection/>
  <mergeCells count="58">
    <mergeCell ref="A91:T91"/>
    <mergeCell ref="A92:T92"/>
    <mergeCell ref="D90:N90"/>
    <mergeCell ref="O14:R14"/>
    <mergeCell ref="A77:H77"/>
    <mergeCell ref="A78:H78"/>
    <mergeCell ref="A14:N14"/>
    <mergeCell ref="K15:M15"/>
    <mergeCell ref="A15:J15"/>
    <mergeCell ref="M78:O78"/>
    <mergeCell ref="M87:S87"/>
    <mergeCell ref="A84:F84"/>
    <mergeCell ref="O13:R13"/>
    <mergeCell ref="A13:N13"/>
    <mergeCell ref="A18:F18"/>
    <mergeCell ref="P78:R78"/>
    <mergeCell ref="O15:R15"/>
    <mergeCell ref="P77:R77"/>
    <mergeCell ref="N77:O77"/>
    <mergeCell ref="A16:B16"/>
    <mergeCell ref="A8:E8"/>
    <mergeCell ref="H8:M8"/>
    <mergeCell ref="O10:R10"/>
    <mergeCell ref="N8:R8"/>
    <mergeCell ref="K16:L16"/>
    <mergeCell ref="O11:R11"/>
    <mergeCell ref="O12:R12"/>
    <mergeCell ref="N7:O7"/>
    <mergeCell ref="P83:R83"/>
    <mergeCell ref="M85:R85"/>
    <mergeCell ref="N2:R2"/>
    <mergeCell ref="N3:R3"/>
    <mergeCell ref="D5:O5"/>
    <mergeCell ref="E6:M6"/>
    <mergeCell ref="H3:M3"/>
    <mergeCell ref="F2:M2"/>
    <mergeCell ref="R5:R7"/>
    <mergeCell ref="A10:M10"/>
    <mergeCell ref="M88:S88"/>
    <mergeCell ref="E88:I88"/>
    <mergeCell ref="P82:R82"/>
    <mergeCell ref="M83:O83"/>
    <mergeCell ref="C83:F83"/>
    <mergeCell ref="C82:F82"/>
    <mergeCell ref="M82:O82"/>
    <mergeCell ref="A88:D88"/>
    <mergeCell ref="H86:J86"/>
    <mergeCell ref="A86:E86"/>
    <mergeCell ref="P81:R81"/>
    <mergeCell ref="P80:R80"/>
    <mergeCell ref="C79:D79"/>
    <mergeCell ref="N80:O80"/>
    <mergeCell ref="N79:O79"/>
    <mergeCell ref="P79:R79"/>
    <mergeCell ref="C80:D80"/>
    <mergeCell ref="E79:F80"/>
    <mergeCell ref="N81:O81"/>
    <mergeCell ref="C81:F81"/>
  </mergeCells>
  <printOptions horizontalCentered="1" verticalCentered="1"/>
  <pageMargins left="0" right="0" top="0.15748031496062992" bottom="0.15748031496062992" header="0" footer="0"/>
  <pageSetup fitToHeight="1" fitToWidth="1" horizontalDpi="1200" verticalDpi="1200" orientation="portrait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3"/>
  <sheetViews>
    <sheetView showZeros="0" zoomScale="75" zoomScaleNormal="75" zoomScalePageLayoutView="0" workbookViewId="0" topLeftCell="A55">
      <selection activeCell="J8" sqref="J8:M8"/>
    </sheetView>
  </sheetViews>
  <sheetFormatPr defaultColWidth="11.421875" defaultRowHeight="12.75"/>
  <cols>
    <col min="1" max="1" width="10.7109375" style="26" customWidth="1"/>
    <col min="2" max="2" width="7.7109375" style="10" customWidth="1"/>
    <col min="3" max="3" width="31.7109375" style="26" customWidth="1"/>
    <col min="4" max="4" width="11.421875" style="26" customWidth="1"/>
    <col min="5" max="5" width="12.7109375" style="26" customWidth="1"/>
    <col min="6" max="6" width="13.7109375" style="26" customWidth="1"/>
    <col min="7" max="7" width="0.71875" style="26" customWidth="1"/>
    <col min="8" max="8" width="10.7109375" style="26" customWidth="1"/>
    <col min="9" max="9" width="7.7109375" style="26" customWidth="1"/>
    <col min="10" max="10" width="31.7109375" style="26" customWidth="1"/>
    <col min="11" max="11" width="13.140625" style="26" customWidth="1"/>
    <col min="12" max="12" width="12.7109375" style="26" customWidth="1"/>
    <col min="13" max="13" width="14.57421875" style="26" customWidth="1"/>
    <col min="14" max="14" width="14.421875" style="0" customWidth="1"/>
    <col min="15" max="15" width="13.7109375" style="0" customWidth="1"/>
  </cols>
  <sheetData>
    <row r="1" ht="13.5" thickBot="1"/>
    <row r="2" spans="4:13" ht="28.5" thickBot="1">
      <c r="D2" s="11"/>
      <c r="E2" s="299" t="s">
        <v>29</v>
      </c>
      <c r="F2" s="300"/>
      <c r="G2" s="300"/>
      <c r="H2" s="300"/>
      <c r="I2" s="301"/>
      <c r="J2" s="256" t="s">
        <v>24</v>
      </c>
      <c r="K2" s="256"/>
      <c r="L2" s="256"/>
      <c r="M2" s="256"/>
    </row>
    <row r="3" spans="1:13" ht="31.5" customHeight="1">
      <c r="A3" s="35" t="s">
        <v>190</v>
      </c>
      <c r="C3" s="13"/>
      <c r="D3" s="27"/>
      <c r="F3" s="261"/>
      <c r="G3" s="261"/>
      <c r="H3" s="261"/>
      <c r="I3" s="261"/>
      <c r="J3" s="256" t="s">
        <v>459</v>
      </c>
      <c r="K3" s="256"/>
      <c r="L3" s="256"/>
      <c r="M3" s="256"/>
    </row>
    <row r="4" spans="3:4" ht="4.5" customHeight="1" thickBot="1">
      <c r="C4" s="27"/>
      <c r="D4" s="27"/>
    </row>
    <row r="5" spans="3:13" ht="24.75" customHeight="1" thickBot="1">
      <c r="C5" s="257" t="s">
        <v>194</v>
      </c>
      <c r="D5" s="258"/>
      <c r="E5" s="258"/>
      <c r="F5" s="258"/>
      <c r="G5" s="258"/>
      <c r="H5" s="258"/>
      <c r="I5" s="258"/>
      <c r="J5" s="258"/>
      <c r="K5" s="259"/>
      <c r="L5" s="14"/>
      <c r="M5" s="262">
        <v>2</v>
      </c>
    </row>
    <row r="6" spans="4:13" ht="8.25" customHeight="1">
      <c r="D6" s="260"/>
      <c r="E6" s="260"/>
      <c r="F6" s="260"/>
      <c r="G6" s="260"/>
      <c r="H6" s="260"/>
      <c r="I6" s="260"/>
      <c r="M6" s="263"/>
    </row>
    <row r="7" spans="1:13" ht="20.25">
      <c r="A7" s="55" t="s">
        <v>289</v>
      </c>
      <c r="B7" s="46"/>
      <c r="C7" s="47"/>
      <c r="D7" s="47"/>
      <c r="E7" s="9"/>
      <c r="F7" s="18" t="s">
        <v>290</v>
      </c>
      <c r="G7" s="9"/>
      <c r="H7" s="9"/>
      <c r="I7" s="47"/>
      <c r="J7" s="302" t="s">
        <v>491</v>
      </c>
      <c r="K7" s="302"/>
      <c r="L7" s="47"/>
      <c r="M7" s="264"/>
    </row>
    <row r="8" spans="1:13" s="2" customFormat="1" ht="26.25" customHeight="1">
      <c r="A8" s="312"/>
      <c r="B8" s="313"/>
      <c r="C8" s="313"/>
      <c r="D8" s="314"/>
      <c r="E8" s="9"/>
      <c r="F8" s="315"/>
      <c r="G8" s="316"/>
      <c r="H8" s="316"/>
      <c r="I8" s="317"/>
      <c r="J8" s="282"/>
      <c r="K8" s="283"/>
      <c r="L8" s="283"/>
      <c r="M8" s="283"/>
    </row>
    <row r="9" spans="1:13" s="2" customFormat="1" ht="25.5" customHeight="1">
      <c r="A9" s="55" t="s">
        <v>288</v>
      </c>
      <c r="B9" s="46"/>
      <c r="C9" s="47"/>
      <c r="D9" s="47"/>
      <c r="E9" s="9"/>
      <c r="F9" s="9"/>
      <c r="G9" s="9"/>
      <c r="H9" s="9"/>
      <c r="I9" s="47"/>
      <c r="J9" s="79" t="s">
        <v>22</v>
      </c>
      <c r="K9" s="18" t="s">
        <v>15</v>
      </c>
      <c r="L9" s="47"/>
      <c r="M9" s="9"/>
    </row>
    <row r="10" spans="1:13" s="2" customFormat="1" ht="26.25" customHeight="1">
      <c r="A10" s="309"/>
      <c r="B10" s="322"/>
      <c r="C10" s="322"/>
      <c r="D10" s="322"/>
      <c r="E10" s="322"/>
      <c r="F10" s="322"/>
      <c r="G10" s="322"/>
      <c r="H10" s="322"/>
      <c r="I10" s="323"/>
      <c r="J10" s="79" t="s">
        <v>23</v>
      </c>
      <c r="K10" s="309"/>
      <c r="L10" s="310"/>
      <c r="M10" s="311"/>
    </row>
    <row r="11" spans="1:13" s="2" customFormat="1" ht="18" customHeight="1" thickBot="1">
      <c r="A11" s="26"/>
      <c r="B11" s="10"/>
      <c r="C11" s="26"/>
      <c r="D11" s="26"/>
      <c r="E11" s="9"/>
      <c r="F11" s="9"/>
      <c r="G11" s="9"/>
      <c r="H11" s="9"/>
      <c r="I11" s="26"/>
      <c r="J11" s="26"/>
      <c r="K11" s="26"/>
      <c r="L11" s="26"/>
      <c r="M11" s="9"/>
    </row>
    <row r="12" spans="1:15" ht="19.5" customHeight="1" thickBot="1">
      <c r="A12" s="101" t="s">
        <v>7</v>
      </c>
      <c r="B12" s="102" t="s">
        <v>8</v>
      </c>
      <c r="C12" s="103" t="s">
        <v>196</v>
      </c>
      <c r="D12" s="102"/>
      <c r="E12" s="102" t="s">
        <v>9</v>
      </c>
      <c r="F12" s="102" t="s">
        <v>12</v>
      </c>
      <c r="G12" s="104"/>
      <c r="H12" s="102" t="s">
        <v>7</v>
      </c>
      <c r="I12" s="102" t="s">
        <v>8</v>
      </c>
      <c r="J12" s="103" t="s">
        <v>196</v>
      </c>
      <c r="K12" s="102"/>
      <c r="L12" s="102" t="s">
        <v>9</v>
      </c>
      <c r="M12" s="105" t="s">
        <v>12</v>
      </c>
      <c r="N12" s="42"/>
      <c r="O12" s="42"/>
    </row>
    <row r="13" spans="1:15" ht="25.5" customHeight="1">
      <c r="A13" s="288" t="s">
        <v>182</v>
      </c>
      <c r="B13" s="288"/>
      <c r="C13" s="288"/>
      <c r="D13" s="288"/>
      <c r="E13" s="288"/>
      <c r="F13" s="93"/>
      <c r="G13" s="94"/>
      <c r="H13" s="106" t="s">
        <v>186</v>
      </c>
      <c r="I13" s="93"/>
      <c r="J13" s="93"/>
      <c r="K13" s="93"/>
      <c r="L13" s="93"/>
      <c r="M13" s="132"/>
      <c r="N13" s="131"/>
      <c r="O13" s="42"/>
    </row>
    <row r="14" spans="1:15" ht="19.5" customHeight="1">
      <c r="A14" s="40"/>
      <c r="B14" s="116">
        <v>9802</v>
      </c>
      <c r="C14" s="117" t="s">
        <v>197</v>
      </c>
      <c r="D14" s="114" t="s">
        <v>188</v>
      </c>
      <c r="E14" s="115">
        <v>10.17</v>
      </c>
      <c r="F14" s="41">
        <f>+A14*E14</f>
        <v>0</v>
      </c>
      <c r="G14" s="43"/>
      <c r="H14" s="40"/>
      <c r="I14" s="116"/>
      <c r="J14" s="117"/>
      <c r="K14" s="118"/>
      <c r="L14" s="121"/>
      <c r="M14" s="41"/>
      <c r="N14" s="42"/>
      <c r="O14" s="42"/>
    </row>
    <row r="15" spans="1:15" ht="19.5" customHeight="1">
      <c r="A15" s="40"/>
      <c r="B15" s="116">
        <v>9803</v>
      </c>
      <c r="C15" s="117" t="s">
        <v>183</v>
      </c>
      <c r="D15" s="114" t="s">
        <v>188</v>
      </c>
      <c r="E15" s="115">
        <v>10.17</v>
      </c>
      <c r="F15" s="41">
        <f aca="true" t="shared" si="0" ref="F15:F41">+A15*E15</f>
        <v>0</v>
      </c>
      <c r="G15" s="43"/>
      <c r="H15" s="40"/>
      <c r="I15" s="116">
        <v>547</v>
      </c>
      <c r="J15" s="117" t="s">
        <v>199</v>
      </c>
      <c r="K15" s="118" t="s">
        <v>188</v>
      </c>
      <c r="L15" s="119">
        <v>5.09</v>
      </c>
      <c r="M15" s="41">
        <f>H15*L15</f>
        <v>0</v>
      </c>
      <c r="N15" s="42"/>
      <c r="O15" s="42"/>
    </row>
    <row r="16" spans="1:15" ht="19.5" customHeight="1">
      <c r="A16" s="40"/>
      <c r="B16" s="116">
        <v>9804</v>
      </c>
      <c r="C16" s="117" t="s">
        <v>195</v>
      </c>
      <c r="D16" s="114" t="s">
        <v>188</v>
      </c>
      <c r="E16" s="115">
        <v>10.17</v>
      </c>
      <c r="F16" s="41">
        <f t="shared" si="0"/>
        <v>0</v>
      </c>
      <c r="G16" s="43"/>
      <c r="H16" s="40"/>
      <c r="I16" s="116">
        <v>548</v>
      </c>
      <c r="J16" s="117" t="s">
        <v>445</v>
      </c>
      <c r="K16" s="118" t="s">
        <v>188</v>
      </c>
      <c r="L16" s="119">
        <v>5.09</v>
      </c>
      <c r="M16" s="41">
        <f aca="true" t="shared" si="1" ref="M16:M36">H16*L16</f>
        <v>0</v>
      </c>
      <c r="N16" s="42"/>
      <c r="O16" s="42"/>
    </row>
    <row r="17" spans="1:15" ht="19.5" customHeight="1">
      <c r="A17" s="40"/>
      <c r="B17" s="116">
        <v>9805</v>
      </c>
      <c r="C17" s="117" t="s">
        <v>184</v>
      </c>
      <c r="D17" s="114" t="s">
        <v>188</v>
      </c>
      <c r="E17" s="115">
        <v>10.17</v>
      </c>
      <c r="F17" s="41">
        <f t="shared" si="0"/>
        <v>0</v>
      </c>
      <c r="G17" s="44"/>
      <c r="H17" s="40"/>
      <c r="I17" s="116">
        <v>554</v>
      </c>
      <c r="J17" s="117" t="s">
        <v>205</v>
      </c>
      <c r="K17" s="118" t="s">
        <v>189</v>
      </c>
      <c r="L17" s="119">
        <v>20.76</v>
      </c>
      <c r="M17" s="41">
        <f t="shared" si="1"/>
        <v>0</v>
      </c>
      <c r="N17" s="42"/>
      <c r="O17" s="42"/>
    </row>
    <row r="18" spans="1:15" ht="19.5" customHeight="1">
      <c r="A18" s="40"/>
      <c r="B18" s="116">
        <v>9806</v>
      </c>
      <c r="C18" s="117" t="s">
        <v>191</v>
      </c>
      <c r="D18" s="114" t="s">
        <v>188</v>
      </c>
      <c r="E18" s="115">
        <v>10.17</v>
      </c>
      <c r="F18" s="41">
        <f t="shared" si="0"/>
        <v>0</v>
      </c>
      <c r="G18" s="43"/>
      <c r="H18" s="40"/>
      <c r="I18" s="116">
        <v>588</v>
      </c>
      <c r="J18" s="117" t="s">
        <v>204</v>
      </c>
      <c r="K18" s="118"/>
      <c r="L18" s="119">
        <v>2.08</v>
      </c>
      <c r="M18" s="41">
        <f t="shared" si="1"/>
        <v>0</v>
      </c>
      <c r="N18" s="42"/>
      <c r="O18" s="42"/>
    </row>
    <row r="19" spans="1:15" ht="19.5" customHeight="1">
      <c r="A19" s="40"/>
      <c r="B19" s="116">
        <v>9807</v>
      </c>
      <c r="C19" s="117" t="s">
        <v>225</v>
      </c>
      <c r="D19" s="114" t="s">
        <v>188</v>
      </c>
      <c r="E19" s="115">
        <v>10.17</v>
      </c>
      <c r="F19" s="41">
        <f t="shared" si="0"/>
        <v>0</v>
      </c>
      <c r="G19" s="43"/>
      <c r="H19" s="40"/>
      <c r="I19" s="116">
        <v>664</v>
      </c>
      <c r="J19" s="117" t="s">
        <v>206</v>
      </c>
      <c r="K19" s="118"/>
      <c r="L19" s="119">
        <v>2.09</v>
      </c>
      <c r="M19" s="41">
        <f t="shared" si="1"/>
        <v>0</v>
      </c>
      <c r="N19" s="42"/>
      <c r="O19" s="42"/>
    </row>
    <row r="20" spans="1:15" ht="19.5" customHeight="1">
      <c r="A20" s="40"/>
      <c r="B20" s="116">
        <v>9808</v>
      </c>
      <c r="C20" s="117" t="s">
        <v>203</v>
      </c>
      <c r="D20" s="114" t="s">
        <v>188</v>
      </c>
      <c r="E20" s="115">
        <v>10.17</v>
      </c>
      <c r="F20" s="41">
        <f t="shared" si="0"/>
        <v>0</v>
      </c>
      <c r="G20" s="43"/>
      <c r="H20" s="40"/>
      <c r="I20" s="116">
        <v>693</v>
      </c>
      <c r="J20" s="117" t="s">
        <v>228</v>
      </c>
      <c r="K20" s="118" t="s">
        <v>188</v>
      </c>
      <c r="L20" s="119">
        <v>6.1</v>
      </c>
      <c r="M20" s="41">
        <f t="shared" si="1"/>
        <v>0</v>
      </c>
      <c r="N20" s="42"/>
      <c r="O20" s="42"/>
    </row>
    <row r="21" spans="1:15" ht="19.5" customHeight="1">
      <c r="A21" s="40"/>
      <c r="B21" s="116">
        <v>9809</v>
      </c>
      <c r="C21" s="117" t="s">
        <v>198</v>
      </c>
      <c r="D21" s="114" t="s">
        <v>188</v>
      </c>
      <c r="E21" s="115">
        <v>10.17</v>
      </c>
      <c r="F21" s="41">
        <f t="shared" si="0"/>
        <v>0</v>
      </c>
      <c r="G21" s="43"/>
      <c r="H21" s="40"/>
      <c r="I21" s="116">
        <v>750</v>
      </c>
      <c r="J21" s="117" t="s">
        <v>327</v>
      </c>
      <c r="K21" s="118"/>
      <c r="L21" s="119">
        <v>1.52</v>
      </c>
      <c r="M21" s="41">
        <f t="shared" si="1"/>
        <v>0</v>
      </c>
      <c r="N21" s="42"/>
      <c r="O21" s="42"/>
    </row>
    <row r="22" spans="1:15" ht="19.5" customHeight="1">
      <c r="A22" s="40"/>
      <c r="B22" s="116">
        <v>9850</v>
      </c>
      <c r="C22" s="117" t="s">
        <v>207</v>
      </c>
      <c r="D22" s="114" t="s">
        <v>326</v>
      </c>
      <c r="E22" s="115">
        <v>4.72</v>
      </c>
      <c r="F22" s="41">
        <f t="shared" si="0"/>
        <v>0</v>
      </c>
      <c r="G22" s="43"/>
      <c r="H22" s="40"/>
      <c r="I22" s="116">
        <v>760</v>
      </c>
      <c r="J22" s="117" t="s">
        <v>405</v>
      </c>
      <c r="K22" s="118"/>
      <c r="L22" s="119">
        <v>4.06</v>
      </c>
      <c r="M22" s="41">
        <f t="shared" si="1"/>
        <v>0</v>
      </c>
      <c r="N22" s="42"/>
      <c r="O22" s="42"/>
    </row>
    <row r="23" spans="1:15" ht="19.5" customHeight="1">
      <c r="A23" s="40"/>
      <c r="B23" s="116"/>
      <c r="C23" s="117"/>
      <c r="D23" s="114"/>
      <c r="E23" s="115"/>
      <c r="F23" s="41">
        <f t="shared" si="0"/>
        <v>0</v>
      </c>
      <c r="G23" s="43"/>
      <c r="H23" s="40"/>
      <c r="I23" s="116">
        <v>767</v>
      </c>
      <c r="J23" s="117" t="s">
        <v>407</v>
      </c>
      <c r="K23" s="118"/>
      <c r="L23" s="119">
        <v>10</v>
      </c>
      <c r="M23" s="41">
        <f t="shared" si="1"/>
        <v>0</v>
      </c>
      <c r="N23" s="42"/>
      <c r="O23" s="42"/>
    </row>
    <row r="24" spans="1:15" ht="19.5" customHeight="1">
      <c r="A24" s="40"/>
      <c r="B24" s="112"/>
      <c r="C24" s="113"/>
      <c r="D24" s="114"/>
      <c r="E24" s="115"/>
      <c r="F24" s="41">
        <f t="shared" si="0"/>
        <v>0</v>
      </c>
      <c r="G24" s="43"/>
      <c r="H24" s="40"/>
      <c r="I24" s="116">
        <v>776</v>
      </c>
      <c r="J24" s="117" t="s">
        <v>430</v>
      </c>
      <c r="K24" s="118"/>
      <c r="L24" s="119">
        <v>1</v>
      </c>
      <c r="M24" s="41">
        <f t="shared" si="1"/>
        <v>0</v>
      </c>
      <c r="N24" s="42"/>
      <c r="O24" s="42"/>
    </row>
    <row r="25" spans="1:15" ht="19.5" customHeight="1">
      <c r="A25" s="40"/>
      <c r="B25" s="112"/>
      <c r="C25" s="113"/>
      <c r="D25" s="114"/>
      <c r="E25" s="115"/>
      <c r="F25" s="41">
        <f t="shared" si="0"/>
        <v>0</v>
      </c>
      <c r="G25" s="43"/>
      <c r="H25" s="40"/>
      <c r="I25" s="116">
        <v>777</v>
      </c>
      <c r="J25" s="117" t="s">
        <v>431</v>
      </c>
      <c r="K25" s="118"/>
      <c r="L25" s="119">
        <v>3</v>
      </c>
      <c r="M25" s="41">
        <f t="shared" si="1"/>
        <v>0</v>
      </c>
      <c r="N25" s="42"/>
      <c r="O25" s="42"/>
    </row>
    <row r="26" spans="1:15" ht="19.5" customHeight="1">
      <c r="A26" s="40"/>
      <c r="B26" s="112"/>
      <c r="C26" s="113"/>
      <c r="D26" s="114"/>
      <c r="E26" s="115"/>
      <c r="F26" s="41">
        <f t="shared" si="0"/>
        <v>0</v>
      </c>
      <c r="G26" s="43"/>
      <c r="H26" s="40"/>
      <c r="I26" s="116">
        <v>778</v>
      </c>
      <c r="J26" s="117" t="s">
        <v>432</v>
      </c>
      <c r="K26" s="118"/>
      <c r="L26" s="119">
        <v>3</v>
      </c>
      <c r="M26" s="41">
        <f t="shared" si="1"/>
        <v>0</v>
      </c>
      <c r="N26" s="42"/>
      <c r="O26" s="42"/>
    </row>
    <row r="27" spans="1:15" ht="19.5" customHeight="1">
      <c r="A27" s="40"/>
      <c r="B27" s="112"/>
      <c r="C27" s="113"/>
      <c r="D27" s="114"/>
      <c r="E27" s="115"/>
      <c r="F27" s="41">
        <f t="shared" si="0"/>
        <v>0</v>
      </c>
      <c r="G27" s="43"/>
      <c r="H27" s="40"/>
      <c r="I27" s="116">
        <v>780</v>
      </c>
      <c r="J27" s="117" t="s">
        <v>433</v>
      </c>
      <c r="K27" s="118"/>
      <c r="L27" s="119">
        <v>8</v>
      </c>
      <c r="M27" s="41">
        <f t="shared" si="1"/>
        <v>0</v>
      </c>
      <c r="N27" s="42"/>
      <c r="O27" s="42"/>
    </row>
    <row r="28" spans="1:15" ht="19.5" customHeight="1">
      <c r="A28" s="40"/>
      <c r="B28" s="112"/>
      <c r="C28" s="113"/>
      <c r="D28" s="114"/>
      <c r="E28" s="115"/>
      <c r="F28" s="41">
        <f t="shared" si="0"/>
        <v>0</v>
      </c>
      <c r="G28" s="43"/>
      <c r="H28" s="40"/>
      <c r="I28" s="116">
        <v>781</v>
      </c>
      <c r="J28" s="117" t="s">
        <v>434</v>
      </c>
      <c r="K28" s="118"/>
      <c r="L28" s="119">
        <v>8</v>
      </c>
      <c r="M28" s="41">
        <f t="shared" si="1"/>
        <v>0</v>
      </c>
      <c r="N28" s="42"/>
      <c r="O28" s="42"/>
    </row>
    <row r="29" spans="1:15" ht="19.5" customHeight="1">
      <c r="A29" s="40"/>
      <c r="B29" s="112"/>
      <c r="C29" s="113"/>
      <c r="D29" s="114"/>
      <c r="E29" s="115"/>
      <c r="F29" s="41">
        <f t="shared" si="0"/>
        <v>0</v>
      </c>
      <c r="G29" s="43"/>
      <c r="H29" s="40"/>
      <c r="I29" s="116">
        <v>783</v>
      </c>
      <c r="J29" s="117" t="s">
        <v>436</v>
      </c>
      <c r="K29" s="186"/>
      <c r="L29" s="119">
        <v>8</v>
      </c>
      <c r="M29" s="41">
        <f t="shared" si="1"/>
        <v>0</v>
      </c>
      <c r="N29" s="42"/>
      <c r="O29" s="42"/>
    </row>
    <row r="30" spans="1:15" ht="19.5" customHeight="1">
      <c r="A30" s="186"/>
      <c r="B30" s="112"/>
      <c r="C30" s="113"/>
      <c r="D30" s="114"/>
      <c r="E30" s="115"/>
      <c r="F30" s="41">
        <f>+A31*E30</f>
        <v>0</v>
      </c>
      <c r="G30" s="43"/>
      <c r="H30" s="40"/>
      <c r="I30" s="116">
        <v>784</v>
      </c>
      <c r="J30" s="117" t="s">
        <v>437</v>
      </c>
      <c r="K30" s="186"/>
      <c r="L30" s="119">
        <v>8</v>
      </c>
      <c r="M30" s="41">
        <f t="shared" si="1"/>
        <v>0</v>
      </c>
      <c r="N30" s="42"/>
      <c r="O30" s="42"/>
    </row>
    <row r="31" spans="1:15" ht="19.5" customHeight="1">
      <c r="A31" s="40"/>
      <c r="B31" s="75"/>
      <c r="C31" s="76"/>
      <c r="D31" s="80"/>
      <c r="E31" s="76"/>
      <c r="F31" s="41"/>
      <c r="G31" s="43"/>
      <c r="H31" s="40"/>
      <c r="I31" s="116">
        <v>786</v>
      </c>
      <c r="J31" s="117" t="s">
        <v>438</v>
      </c>
      <c r="K31" s="186"/>
      <c r="L31" s="119">
        <v>8</v>
      </c>
      <c r="M31" s="41">
        <f t="shared" si="1"/>
        <v>0</v>
      </c>
      <c r="N31" s="42"/>
      <c r="O31" s="42"/>
    </row>
    <row r="32" spans="1:15" ht="21.75" customHeight="1">
      <c r="A32" s="40"/>
      <c r="B32" s="75"/>
      <c r="C32" s="76"/>
      <c r="D32" s="80"/>
      <c r="E32" s="76"/>
      <c r="F32" s="41"/>
      <c r="G32" s="43"/>
      <c r="H32" s="40"/>
      <c r="I32" s="116">
        <v>788</v>
      </c>
      <c r="J32" s="117" t="s">
        <v>439</v>
      </c>
      <c r="K32" s="118"/>
      <c r="L32" s="119">
        <v>8</v>
      </c>
      <c r="M32" s="41">
        <f t="shared" si="1"/>
        <v>0</v>
      </c>
      <c r="N32" s="42"/>
      <c r="O32" s="42"/>
    </row>
    <row r="33" spans="1:15" ht="19.5" customHeight="1">
      <c r="A33" s="40"/>
      <c r="B33" s="112"/>
      <c r="C33" s="113"/>
      <c r="D33" s="114"/>
      <c r="E33" s="115"/>
      <c r="F33" s="41">
        <f t="shared" si="0"/>
        <v>0</v>
      </c>
      <c r="G33" s="43"/>
      <c r="H33" s="40"/>
      <c r="I33" s="116">
        <v>909</v>
      </c>
      <c r="J33" s="117" t="s">
        <v>424</v>
      </c>
      <c r="K33" s="118"/>
      <c r="L33" s="119">
        <v>5</v>
      </c>
      <c r="M33" s="41">
        <f t="shared" si="1"/>
        <v>0</v>
      </c>
      <c r="N33" s="42"/>
      <c r="O33" s="42"/>
    </row>
    <row r="34" spans="1:15" ht="19.5" customHeight="1">
      <c r="A34" s="40"/>
      <c r="B34" s="112"/>
      <c r="C34" s="113"/>
      <c r="D34" s="114"/>
      <c r="E34" s="115"/>
      <c r="F34" s="41">
        <f t="shared" si="0"/>
        <v>0</v>
      </c>
      <c r="G34" s="43"/>
      <c r="H34" s="40"/>
      <c r="I34" s="116">
        <v>9907</v>
      </c>
      <c r="J34" s="117" t="s">
        <v>342</v>
      </c>
      <c r="K34" s="118"/>
      <c r="L34" s="119">
        <v>3.54</v>
      </c>
      <c r="M34" s="41">
        <f t="shared" si="1"/>
        <v>0</v>
      </c>
      <c r="N34" s="42"/>
      <c r="O34" s="42"/>
    </row>
    <row r="35" spans="1:15" ht="19.5" customHeight="1">
      <c r="A35" s="40"/>
      <c r="B35" s="112"/>
      <c r="C35" s="113"/>
      <c r="D35" s="114"/>
      <c r="E35" s="115"/>
      <c r="F35" s="41">
        <f t="shared" si="0"/>
        <v>0</v>
      </c>
      <c r="G35" s="43"/>
      <c r="H35" s="40"/>
      <c r="I35" s="116">
        <v>9926</v>
      </c>
      <c r="J35" s="117" t="s">
        <v>315</v>
      </c>
      <c r="K35" s="118"/>
      <c r="L35" s="119">
        <v>1.01</v>
      </c>
      <c r="M35" s="41">
        <f t="shared" si="1"/>
        <v>0</v>
      </c>
      <c r="N35" s="42"/>
      <c r="O35" s="42"/>
    </row>
    <row r="36" spans="1:15" ht="19.5" customHeight="1">
      <c r="A36" s="40"/>
      <c r="B36" s="112"/>
      <c r="C36" s="113"/>
      <c r="D36" s="114"/>
      <c r="E36" s="115"/>
      <c r="F36" s="41">
        <f t="shared" si="0"/>
        <v>0</v>
      </c>
      <c r="G36" s="43"/>
      <c r="H36" s="40"/>
      <c r="I36" s="116">
        <v>10029</v>
      </c>
      <c r="J36" s="117" t="s">
        <v>409</v>
      </c>
      <c r="K36" s="118" t="s">
        <v>410</v>
      </c>
      <c r="L36" s="119">
        <v>4</v>
      </c>
      <c r="M36" s="41">
        <f t="shared" si="1"/>
        <v>0</v>
      </c>
      <c r="N36" s="42"/>
      <c r="O36" s="42"/>
    </row>
    <row r="37" spans="1:15" ht="19.5" customHeight="1">
      <c r="A37" s="40"/>
      <c r="B37" s="112"/>
      <c r="C37" s="113"/>
      <c r="D37" s="114"/>
      <c r="E37" s="115"/>
      <c r="F37" s="41">
        <f t="shared" si="0"/>
        <v>0</v>
      </c>
      <c r="G37" s="43"/>
      <c r="H37" s="40"/>
      <c r="I37" s="116">
        <v>10067</v>
      </c>
      <c r="J37" s="117" t="s">
        <v>423</v>
      </c>
      <c r="K37" s="118"/>
      <c r="L37" s="119">
        <v>7.08</v>
      </c>
      <c r="M37" s="41">
        <f aca="true" t="shared" si="2" ref="M37:M43">H37*L37</f>
        <v>0</v>
      </c>
      <c r="N37" s="42"/>
      <c r="O37" s="42"/>
    </row>
    <row r="38" spans="1:15" ht="19.5" customHeight="1">
      <c r="A38" s="40"/>
      <c r="B38" s="112"/>
      <c r="C38" s="113"/>
      <c r="D38" s="114"/>
      <c r="E38" s="115"/>
      <c r="F38" s="41">
        <f t="shared" si="0"/>
        <v>0</v>
      </c>
      <c r="G38" s="48"/>
      <c r="H38" s="40"/>
      <c r="I38" s="116">
        <v>10070</v>
      </c>
      <c r="J38" s="117" t="s">
        <v>411</v>
      </c>
      <c r="K38" s="118" t="s">
        <v>187</v>
      </c>
      <c r="L38" s="119">
        <v>17.52</v>
      </c>
      <c r="M38" s="41">
        <f t="shared" si="2"/>
        <v>0</v>
      </c>
      <c r="N38" s="42"/>
      <c r="O38" s="42"/>
    </row>
    <row r="39" spans="1:15" ht="19.5" customHeight="1">
      <c r="A39" s="40"/>
      <c r="B39" s="111"/>
      <c r="C39" s="110"/>
      <c r="D39" s="110"/>
      <c r="E39" s="110"/>
      <c r="F39" s="41">
        <f t="shared" si="0"/>
        <v>0</v>
      </c>
      <c r="G39" s="48"/>
      <c r="H39" s="40"/>
      <c r="I39" s="116">
        <v>10129</v>
      </c>
      <c r="J39" s="117" t="s">
        <v>490</v>
      </c>
      <c r="K39" s="118"/>
      <c r="L39" s="119">
        <v>5.4</v>
      </c>
      <c r="M39" s="41">
        <f t="shared" si="2"/>
        <v>0</v>
      </c>
      <c r="N39" s="42"/>
      <c r="O39" s="42"/>
    </row>
    <row r="40" spans="1:15" ht="19.5" customHeight="1">
      <c r="A40" s="40"/>
      <c r="B40" s="111"/>
      <c r="C40" s="110"/>
      <c r="D40" s="110"/>
      <c r="E40" s="110"/>
      <c r="F40" s="41">
        <f t="shared" si="0"/>
        <v>0</v>
      </c>
      <c r="G40" s="48"/>
      <c r="H40" s="40"/>
      <c r="I40" s="116"/>
      <c r="J40" s="117"/>
      <c r="K40" s="118"/>
      <c r="L40" s="119"/>
      <c r="M40" s="41">
        <f t="shared" si="2"/>
        <v>0</v>
      </c>
      <c r="N40" s="42"/>
      <c r="O40" s="42"/>
    </row>
    <row r="41" spans="1:15" ht="19.5" customHeight="1">
      <c r="A41" s="40"/>
      <c r="B41" s="111"/>
      <c r="C41" s="110"/>
      <c r="D41" s="110"/>
      <c r="E41" s="110"/>
      <c r="F41" s="41">
        <f t="shared" si="0"/>
        <v>0</v>
      </c>
      <c r="G41" s="48"/>
      <c r="H41" s="40"/>
      <c r="I41" s="116"/>
      <c r="J41" s="117"/>
      <c r="K41" s="118"/>
      <c r="L41" s="119"/>
      <c r="M41" s="41">
        <f t="shared" si="2"/>
        <v>0</v>
      </c>
      <c r="N41" s="42"/>
      <c r="O41" s="42"/>
    </row>
    <row r="42" spans="1:15" ht="22.5" customHeight="1">
      <c r="A42" s="303" t="s">
        <v>200</v>
      </c>
      <c r="B42" s="303"/>
      <c r="C42" s="303"/>
      <c r="D42" s="303"/>
      <c r="E42" s="303"/>
      <c r="F42" s="304"/>
      <c r="G42" s="48"/>
      <c r="H42" s="40"/>
      <c r="I42" s="116"/>
      <c r="J42" s="117"/>
      <c r="K42" s="118"/>
      <c r="L42" s="119"/>
      <c r="M42" s="41">
        <f t="shared" si="2"/>
        <v>0</v>
      </c>
      <c r="N42" s="42"/>
      <c r="O42" s="42"/>
    </row>
    <row r="43" spans="1:15" ht="19.5" customHeight="1">
      <c r="A43" s="40"/>
      <c r="B43" s="116">
        <v>701</v>
      </c>
      <c r="C43" s="199" t="s">
        <v>460</v>
      </c>
      <c r="D43" s="120"/>
      <c r="E43" s="119">
        <v>1.83</v>
      </c>
      <c r="F43" s="41">
        <f>+A50*E43</f>
        <v>0</v>
      </c>
      <c r="G43" s="48"/>
      <c r="H43" s="40"/>
      <c r="I43" s="116"/>
      <c r="J43" s="117"/>
      <c r="K43" s="118"/>
      <c r="L43" s="119"/>
      <c r="M43" s="41">
        <f t="shared" si="2"/>
        <v>0</v>
      </c>
      <c r="N43" s="42"/>
      <c r="O43" s="42"/>
    </row>
    <row r="44" spans="1:15" ht="19.5" customHeight="1">
      <c r="A44" s="40"/>
      <c r="B44" s="116">
        <v>723</v>
      </c>
      <c r="C44" s="117" t="s">
        <v>260</v>
      </c>
      <c r="D44" s="118"/>
      <c r="E44" s="119">
        <v>5.09</v>
      </c>
      <c r="F44" s="41">
        <f aca="true" t="shared" si="3" ref="F44:F63">+A44*E44</f>
        <v>0</v>
      </c>
      <c r="G44" s="48"/>
      <c r="H44" s="107" t="s">
        <v>210</v>
      </c>
      <c r="I44" s="38"/>
      <c r="J44" s="38"/>
      <c r="K44" s="38"/>
      <c r="L44" s="38"/>
      <c r="M44" s="128"/>
      <c r="N44" s="42"/>
      <c r="O44" s="42"/>
    </row>
    <row r="45" spans="1:15" ht="19.5" customHeight="1">
      <c r="A45" s="40"/>
      <c r="B45" s="116">
        <v>727</v>
      </c>
      <c r="C45" s="117" t="s">
        <v>413</v>
      </c>
      <c r="D45" s="118"/>
      <c r="E45" s="119">
        <v>2.5</v>
      </c>
      <c r="F45" s="41"/>
      <c r="G45" s="48"/>
      <c r="H45" s="307"/>
      <c r="I45" s="188"/>
      <c r="J45" s="122" t="s">
        <v>212</v>
      </c>
      <c r="K45" s="123"/>
      <c r="L45" s="124"/>
      <c r="M45" s="305">
        <f>H45*L46</f>
        <v>0</v>
      </c>
      <c r="N45" s="42"/>
      <c r="O45" s="42"/>
    </row>
    <row r="46" spans="1:15" ht="19.5" customHeight="1">
      <c r="A46" s="40"/>
      <c r="B46" s="116">
        <v>739</v>
      </c>
      <c r="C46" s="117" t="s">
        <v>406</v>
      </c>
      <c r="D46" s="114"/>
      <c r="E46" s="115">
        <v>1.5</v>
      </c>
      <c r="F46" s="41">
        <f t="shared" si="3"/>
        <v>0</v>
      </c>
      <c r="G46" s="48"/>
      <c r="H46" s="308"/>
      <c r="I46" s="189">
        <v>698</v>
      </c>
      <c r="J46" s="200" t="s">
        <v>211</v>
      </c>
      <c r="K46" s="125" t="s">
        <v>185</v>
      </c>
      <c r="L46" s="126">
        <v>10.17</v>
      </c>
      <c r="M46" s="306"/>
      <c r="N46" s="42"/>
      <c r="O46" s="42"/>
    </row>
    <row r="47" spans="1:15" ht="19.5" customHeight="1">
      <c r="A47" s="40"/>
      <c r="B47" s="116">
        <v>742</v>
      </c>
      <c r="C47" s="117" t="s">
        <v>324</v>
      </c>
      <c r="D47" s="114" t="s">
        <v>325</v>
      </c>
      <c r="E47" s="115">
        <v>2.03</v>
      </c>
      <c r="F47" s="41">
        <f t="shared" si="3"/>
        <v>0</v>
      </c>
      <c r="G47" s="48"/>
      <c r="H47" s="144"/>
      <c r="I47" s="116">
        <v>768</v>
      </c>
      <c r="J47" s="117" t="s">
        <v>408</v>
      </c>
      <c r="K47" s="125" t="s">
        <v>185</v>
      </c>
      <c r="L47" s="126">
        <v>3</v>
      </c>
      <c r="M47" s="41">
        <f>H47*L47</f>
        <v>0</v>
      </c>
      <c r="N47" s="42"/>
      <c r="O47" s="42"/>
    </row>
    <row r="48" spans="1:15" ht="19.5" customHeight="1">
      <c r="A48" s="40"/>
      <c r="B48" s="116">
        <v>772</v>
      </c>
      <c r="C48" s="117" t="s">
        <v>416</v>
      </c>
      <c r="D48" s="118"/>
      <c r="E48" s="119">
        <v>0.35</v>
      </c>
      <c r="F48" s="41">
        <f t="shared" si="3"/>
        <v>0</v>
      </c>
      <c r="G48" s="48"/>
      <c r="H48" s="144"/>
      <c r="I48" s="116"/>
      <c r="J48" s="117"/>
      <c r="K48" s="28"/>
      <c r="L48" s="20"/>
      <c r="M48" s="41">
        <f>H48*L48</f>
        <v>0</v>
      </c>
      <c r="N48" s="42"/>
      <c r="O48" s="42"/>
    </row>
    <row r="49" spans="1:15" ht="19.5" customHeight="1">
      <c r="A49" s="40"/>
      <c r="B49" s="116">
        <v>773</v>
      </c>
      <c r="C49" s="117" t="s">
        <v>425</v>
      </c>
      <c r="D49" s="118"/>
      <c r="E49" s="119">
        <v>2.5</v>
      </c>
      <c r="F49" s="41">
        <f t="shared" si="3"/>
        <v>0</v>
      </c>
      <c r="G49" s="48"/>
      <c r="H49" s="144"/>
      <c r="I49" s="116"/>
      <c r="J49" s="117"/>
      <c r="K49" s="28"/>
      <c r="L49" s="20"/>
      <c r="M49" s="41">
        <f>H49*L49</f>
        <v>0</v>
      </c>
      <c r="N49" s="42"/>
      <c r="O49" s="42"/>
    </row>
    <row r="50" spans="1:15" ht="19.5" customHeight="1">
      <c r="A50" s="40"/>
      <c r="B50" s="116">
        <v>774</v>
      </c>
      <c r="C50" s="117" t="s">
        <v>426</v>
      </c>
      <c r="D50" s="118"/>
      <c r="E50" s="119">
        <v>9</v>
      </c>
      <c r="F50" s="41">
        <f t="shared" si="3"/>
        <v>0</v>
      </c>
      <c r="G50" s="48"/>
      <c r="H50" s="144"/>
      <c r="I50" s="116"/>
      <c r="J50" s="117"/>
      <c r="K50" s="28"/>
      <c r="L50" s="20"/>
      <c r="M50" s="41">
        <f>H50*L50</f>
        <v>0</v>
      </c>
      <c r="N50" s="42"/>
      <c r="O50" s="42"/>
    </row>
    <row r="51" spans="1:15" ht="19.5" customHeight="1">
      <c r="A51" s="40"/>
      <c r="B51" s="116">
        <v>775</v>
      </c>
      <c r="C51" s="117" t="s">
        <v>427</v>
      </c>
      <c r="D51" s="118"/>
      <c r="E51" s="119">
        <v>25</v>
      </c>
      <c r="F51" s="41">
        <f t="shared" si="3"/>
        <v>0</v>
      </c>
      <c r="G51" s="48"/>
      <c r="H51" s="89" t="s">
        <v>208</v>
      </c>
      <c r="I51" s="89"/>
      <c r="J51" s="89"/>
      <c r="K51" s="89"/>
      <c r="L51" s="89"/>
      <c r="M51" s="89"/>
      <c r="N51" s="42"/>
      <c r="O51" s="42"/>
    </row>
    <row r="52" spans="1:15" ht="19.5" customHeight="1">
      <c r="A52" s="45"/>
      <c r="B52" s="116">
        <v>782</v>
      </c>
      <c r="C52" s="117" t="s">
        <v>435</v>
      </c>
      <c r="D52" s="118" t="s">
        <v>187</v>
      </c>
      <c r="E52" s="119">
        <v>1</v>
      </c>
      <c r="F52" s="41">
        <f t="shared" si="3"/>
        <v>0</v>
      </c>
      <c r="G52" s="48"/>
      <c r="H52" s="144"/>
      <c r="I52" s="116">
        <v>502</v>
      </c>
      <c r="J52" s="117" t="s">
        <v>209</v>
      </c>
      <c r="K52" s="28"/>
      <c r="L52" s="20"/>
      <c r="M52" s="41">
        <f>H52*L52</f>
        <v>0</v>
      </c>
      <c r="N52" s="42"/>
      <c r="O52" s="42"/>
    </row>
    <row r="53" spans="1:15" ht="19.5" customHeight="1">
      <c r="A53" s="45"/>
      <c r="B53" s="116">
        <v>792</v>
      </c>
      <c r="C53" s="117" t="s">
        <v>443</v>
      </c>
      <c r="D53" s="118"/>
      <c r="E53" s="119">
        <v>5.09</v>
      </c>
      <c r="F53" s="41">
        <f t="shared" si="3"/>
        <v>0</v>
      </c>
      <c r="G53" s="48"/>
      <c r="H53" s="144"/>
      <c r="I53" s="76"/>
      <c r="J53" s="76"/>
      <c r="K53" s="76"/>
      <c r="L53" s="76"/>
      <c r="M53" s="41">
        <f>H53*L53</f>
        <v>0</v>
      </c>
      <c r="N53" s="42"/>
      <c r="O53" s="42"/>
    </row>
    <row r="54" spans="1:15" ht="19.5" customHeight="1">
      <c r="A54" s="45"/>
      <c r="B54" s="116">
        <v>796</v>
      </c>
      <c r="C54" s="117" t="s">
        <v>454</v>
      </c>
      <c r="D54" s="118"/>
      <c r="E54" s="119">
        <v>1.5</v>
      </c>
      <c r="F54" s="41">
        <f t="shared" si="3"/>
        <v>0</v>
      </c>
      <c r="G54" s="48"/>
      <c r="H54" s="89" t="s">
        <v>341</v>
      </c>
      <c r="I54" s="89"/>
      <c r="J54" s="89"/>
      <c r="K54" s="89"/>
      <c r="L54" s="89"/>
      <c r="M54" s="89"/>
      <c r="N54" s="42"/>
      <c r="O54" s="42"/>
    </row>
    <row r="55" spans="1:15" ht="19.5" customHeight="1">
      <c r="A55" s="45"/>
      <c r="B55" s="116">
        <v>797</v>
      </c>
      <c r="C55" s="117" t="s">
        <v>451</v>
      </c>
      <c r="D55" s="118"/>
      <c r="E55" s="119">
        <v>0.25</v>
      </c>
      <c r="F55" s="41">
        <f t="shared" si="3"/>
        <v>0</v>
      </c>
      <c r="G55" s="48"/>
      <c r="H55" s="40"/>
      <c r="I55" s="116"/>
      <c r="J55" s="117"/>
      <c r="K55" s="117"/>
      <c r="L55" s="119"/>
      <c r="M55" s="41">
        <f>+H55*L55</f>
        <v>0</v>
      </c>
      <c r="N55" s="42"/>
      <c r="O55" s="42"/>
    </row>
    <row r="56" spans="1:15" ht="19.5" customHeight="1">
      <c r="A56" s="45"/>
      <c r="B56" s="116">
        <v>799</v>
      </c>
      <c r="C56" s="117" t="s">
        <v>458</v>
      </c>
      <c r="D56" s="118"/>
      <c r="E56" s="119">
        <v>0.1</v>
      </c>
      <c r="F56" s="41">
        <f t="shared" si="3"/>
        <v>0</v>
      </c>
      <c r="G56" s="48"/>
      <c r="H56" s="40"/>
      <c r="I56" s="116">
        <v>7102</v>
      </c>
      <c r="J56" s="117" t="s">
        <v>261</v>
      </c>
      <c r="K56" s="117"/>
      <c r="L56" s="127">
        <v>25</v>
      </c>
      <c r="M56" s="41">
        <f>+H56*L56</f>
        <v>0</v>
      </c>
      <c r="N56" s="42"/>
      <c r="O56" s="42"/>
    </row>
    <row r="57" spans="1:15" ht="19.5" customHeight="1">
      <c r="A57" s="45"/>
      <c r="B57" s="116">
        <v>807</v>
      </c>
      <c r="C57" s="117" t="s">
        <v>461</v>
      </c>
      <c r="D57" s="118"/>
      <c r="E57" s="119">
        <v>1</v>
      </c>
      <c r="F57" s="41">
        <f t="shared" si="3"/>
        <v>0</v>
      </c>
      <c r="G57" s="48"/>
      <c r="H57" s="40"/>
      <c r="I57" s="116"/>
      <c r="J57" s="117"/>
      <c r="K57" s="117"/>
      <c r="L57" s="127"/>
      <c r="M57" s="41">
        <f>+H57*L57</f>
        <v>0</v>
      </c>
      <c r="N57" s="42"/>
      <c r="O57" s="42"/>
    </row>
    <row r="58" spans="1:15" ht="19.5" customHeight="1">
      <c r="A58" s="45"/>
      <c r="B58" s="116">
        <v>808</v>
      </c>
      <c r="C58" s="117" t="s">
        <v>467</v>
      </c>
      <c r="D58" s="118"/>
      <c r="E58" s="119">
        <v>1</v>
      </c>
      <c r="F58" s="41">
        <f t="shared" si="3"/>
        <v>0</v>
      </c>
      <c r="G58" s="48"/>
      <c r="H58" s="40"/>
      <c r="I58" s="76"/>
      <c r="J58" s="76"/>
      <c r="K58" s="76"/>
      <c r="L58" s="86"/>
      <c r="M58" s="41">
        <f aca="true" t="shared" si="4" ref="M58:M64">+H58*L58</f>
        <v>0</v>
      </c>
      <c r="N58" s="42"/>
      <c r="O58" s="42"/>
    </row>
    <row r="59" spans="1:15" ht="19.5" customHeight="1">
      <c r="A59" s="45"/>
      <c r="B59" s="116">
        <v>9590</v>
      </c>
      <c r="C59" s="117" t="s">
        <v>457</v>
      </c>
      <c r="D59" s="118"/>
      <c r="E59" s="119">
        <v>6</v>
      </c>
      <c r="F59" s="41">
        <f t="shared" si="3"/>
        <v>0</v>
      </c>
      <c r="G59" s="48"/>
      <c r="H59" s="40"/>
      <c r="I59" s="76"/>
      <c r="J59" s="76"/>
      <c r="K59" s="76"/>
      <c r="L59" s="86"/>
      <c r="M59" s="41">
        <f t="shared" si="4"/>
        <v>0</v>
      </c>
      <c r="N59" s="42"/>
      <c r="O59" s="42"/>
    </row>
    <row r="60" spans="1:15" ht="19.5" customHeight="1">
      <c r="A60" s="45"/>
      <c r="B60" s="116">
        <v>9779</v>
      </c>
      <c r="C60" s="117" t="s">
        <v>444</v>
      </c>
      <c r="D60" s="118"/>
      <c r="E60" s="119">
        <v>5.09</v>
      </c>
      <c r="F60" s="41">
        <f t="shared" si="3"/>
        <v>0</v>
      </c>
      <c r="G60" s="48"/>
      <c r="H60" s="40"/>
      <c r="I60" s="76"/>
      <c r="J60" s="76"/>
      <c r="K60" s="76"/>
      <c r="L60" s="86"/>
      <c r="M60" s="41">
        <f t="shared" si="4"/>
        <v>0</v>
      </c>
      <c r="N60" s="42"/>
      <c r="O60" s="42"/>
    </row>
    <row r="61" spans="1:15" ht="19.5" customHeight="1">
      <c r="A61" s="45"/>
      <c r="B61" s="116">
        <v>10034</v>
      </c>
      <c r="C61" s="117" t="s">
        <v>412</v>
      </c>
      <c r="D61" s="118"/>
      <c r="E61" s="119">
        <v>5.09</v>
      </c>
      <c r="F61" s="41">
        <f t="shared" si="3"/>
        <v>0</v>
      </c>
      <c r="G61" s="48"/>
      <c r="H61" s="40"/>
      <c r="I61" s="76"/>
      <c r="J61" s="76"/>
      <c r="K61" s="76"/>
      <c r="L61" s="76"/>
      <c r="M61" s="41">
        <f t="shared" si="4"/>
        <v>0</v>
      </c>
      <c r="N61" s="42"/>
      <c r="O61" s="42"/>
    </row>
    <row r="62" spans="1:15" ht="19.5" customHeight="1">
      <c r="A62" s="45"/>
      <c r="B62" s="116"/>
      <c r="C62" s="117"/>
      <c r="D62" s="118"/>
      <c r="E62" s="119"/>
      <c r="F62" s="41">
        <f t="shared" si="3"/>
        <v>0</v>
      </c>
      <c r="G62" s="48"/>
      <c r="H62" s="40"/>
      <c r="I62" s="76"/>
      <c r="J62" s="76"/>
      <c r="K62" s="76"/>
      <c r="L62" s="76"/>
      <c r="M62" s="41">
        <f t="shared" si="4"/>
        <v>0</v>
      </c>
      <c r="N62" s="42"/>
      <c r="O62" s="42"/>
    </row>
    <row r="63" spans="1:15" ht="19.5" customHeight="1">
      <c r="A63" s="45"/>
      <c r="B63" s="40"/>
      <c r="C63" s="37"/>
      <c r="D63" s="28"/>
      <c r="E63" s="19"/>
      <c r="F63" s="41">
        <f t="shared" si="3"/>
        <v>0</v>
      </c>
      <c r="G63" s="77"/>
      <c r="H63" s="76"/>
      <c r="I63" s="76"/>
      <c r="J63" s="76"/>
      <c r="K63" s="76"/>
      <c r="L63" s="76"/>
      <c r="M63" s="41">
        <f t="shared" si="4"/>
        <v>0</v>
      </c>
      <c r="N63" s="42"/>
      <c r="O63" s="42"/>
    </row>
    <row r="64" spans="1:15" ht="19.5" customHeight="1" thickBot="1">
      <c r="A64" s="45"/>
      <c r="B64" s="75"/>
      <c r="C64" s="76"/>
      <c r="D64" s="76"/>
      <c r="E64" s="76"/>
      <c r="F64" s="41">
        <f>+A64*E64</f>
        <v>0</v>
      </c>
      <c r="G64" s="77"/>
      <c r="H64" s="76"/>
      <c r="I64" s="76"/>
      <c r="J64" s="78"/>
      <c r="K64" s="78"/>
      <c r="L64" s="78"/>
      <c r="M64" s="41">
        <f t="shared" si="4"/>
        <v>0</v>
      </c>
      <c r="N64" s="42"/>
      <c r="O64" s="42"/>
    </row>
    <row r="65" spans="1:15" ht="26.25" customHeight="1" thickBot="1">
      <c r="A65" s="47"/>
      <c r="B65" s="46"/>
      <c r="C65" s="47"/>
      <c r="D65" s="47"/>
      <c r="E65" s="47"/>
      <c r="F65" s="47"/>
      <c r="G65" s="47"/>
      <c r="H65" s="47"/>
      <c r="I65" s="47"/>
      <c r="J65" s="318" t="s">
        <v>193</v>
      </c>
      <c r="K65" s="319"/>
      <c r="L65" s="320">
        <f>SUM(F14:F64)+SUM(M13:M64)</f>
        <v>0</v>
      </c>
      <c r="M65" s="321"/>
      <c r="N65" s="42"/>
      <c r="O65" s="42"/>
    </row>
    <row r="66" spans="1:15" ht="10.5" customHeight="1">
      <c r="A66" s="47"/>
      <c r="B66" s="46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2"/>
      <c r="O66" s="42"/>
    </row>
    <row r="67" spans="1:15" ht="20.25">
      <c r="A67" s="325" t="s">
        <v>452</v>
      </c>
      <c r="B67" s="325"/>
      <c r="C67" s="325"/>
      <c r="D67" s="325"/>
      <c r="E67" s="325"/>
      <c r="F67" s="325"/>
      <c r="G67" s="325"/>
      <c r="H67" s="325"/>
      <c r="I67" s="325"/>
      <c r="J67" s="325"/>
      <c r="K67" s="325"/>
      <c r="L67" s="325"/>
      <c r="M67" s="325"/>
      <c r="N67" s="72"/>
      <c r="O67" s="72"/>
    </row>
    <row r="68" spans="1:15" ht="20.25">
      <c r="A68" s="326" t="s">
        <v>453</v>
      </c>
      <c r="B68" s="326"/>
      <c r="C68" s="326"/>
      <c r="D68" s="326"/>
      <c r="E68" s="326"/>
      <c r="F68" s="326"/>
      <c r="G68" s="326"/>
      <c r="H68" s="326"/>
      <c r="I68" s="326"/>
      <c r="J68" s="326"/>
      <c r="K68" s="326"/>
      <c r="L68" s="326"/>
      <c r="M68" s="326"/>
      <c r="N68" s="73"/>
      <c r="O68" s="73"/>
    </row>
    <row r="69" spans="1:15" ht="19.5" customHeight="1">
      <c r="A69" s="327" t="s">
        <v>414</v>
      </c>
      <c r="B69" s="327"/>
      <c r="C69" s="327"/>
      <c r="D69" s="327"/>
      <c r="E69" s="327"/>
      <c r="F69" s="327"/>
      <c r="G69" s="327"/>
      <c r="H69" s="327"/>
      <c r="I69" s="327"/>
      <c r="J69" s="327"/>
      <c r="K69" s="327"/>
      <c r="L69" s="327"/>
      <c r="M69" s="327"/>
      <c r="N69" s="1"/>
      <c r="O69" s="72"/>
    </row>
    <row r="70" spans="1:15" ht="20.25">
      <c r="A70" s="328" t="s">
        <v>415</v>
      </c>
      <c r="B70" s="328"/>
      <c r="C70" s="328"/>
      <c r="D70" s="328"/>
      <c r="E70" s="328"/>
      <c r="F70" s="328"/>
      <c r="G70" s="328"/>
      <c r="H70" s="328"/>
      <c r="I70" s="328"/>
      <c r="J70" s="328"/>
      <c r="K70" s="328"/>
      <c r="L70" s="328"/>
      <c r="M70" s="328"/>
      <c r="N70" s="84"/>
      <c r="O70" s="73"/>
    </row>
    <row r="71" spans="1:15" ht="15" customHeight="1">
      <c r="A71" s="324"/>
      <c r="B71" s="324"/>
      <c r="C71" s="324"/>
      <c r="D71" s="324"/>
      <c r="E71" s="324"/>
      <c r="F71" s="324"/>
      <c r="G71" s="324"/>
      <c r="H71" s="324"/>
      <c r="I71" s="324"/>
      <c r="J71" s="324"/>
      <c r="K71" s="324"/>
      <c r="L71" s="324"/>
      <c r="M71" s="324"/>
      <c r="N71" s="85"/>
      <c r="O71" s="85"/>
    </row>
    <row r="72" spans="1:15" ht="15" customHeight="1">
      <c r="A72" s="324"/>
      <c r="B72" s="324"/>
      <c r="C72" s="324"/>
      <c r="D72" s="324"/>
      <c r="E72" s="324"/>
      <c r="F72" s="324"/>
      <c r="G72" s="324"/>
      <c r="H72" s="324"/>
      <c r="I72" s="324"/>
      <c r="J72" s="324"/>
      <c r="K72" s="324"/>
      <c r="L72" s="324"/>
      <c r="M72" s="324"/>
      <c r="N72" s="85"/>
      <c r="O72" s="85"/>
    </row>
    <row r="73" spans="1:15" ht="12.75">
      <c r="A73" s="47"/>
      <c r="B73" s="46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2"/>
      <c r="O73" s="42"/>
    </row>
  </sheetData>
  <sheetProtection/>
  <mergeCells count="25">
    <mergeCell ref="A71:M71"/>
    <mergeCell ref="A72:M72"/>
    <mergeCell ref="A67:M67"/>
    <mergeCell ref="A68:M68"/>
    <mergeCell ref="A69:M69"/>
    <mergeCell ref="A70:M70"/>
    <mergeCell ref="A8:D8"/>
    <mergeCell ref="F8:I8"/>
    <mergeCell ref="J8:M8"/>
    <mergeCell ref="J65:K65"/>
    <mergeCell ref="L65:M65"/>
    <mergeCell ref="A10:I10"/>
    <mergeCell ref="A13:E13"/>
    <mergeCell ref="A42:F42"/>
    <mergeCell ref="M45:M46"/>
    <mergeCell ref="H45:H46"/>
    <mergeCell ref="K10:M10"/>
    <mergeCell ref="M5:M7"/>
    <mergeCell ref="E2:I2"/>
    <mergeCell ref="J2:M2"/>
    <mergeCell ref="F3:I3"/>
    <mergeCell ref="J3:M3"/>
    <mergeCell ref="C5:K5"/>
    <mergeCell ref="D6:I6"/>
    <mergeCell ref="J7:K7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1200" verticalDpi="12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76"/>
  <sheetViews>
    <sheetView showZeros="0" zoomScale="50" zoomScaleNormal="50" zoomScalePageLayoutView="0" workbookViewId="0" topLeftCell="A1">
      <selection activeCell="H19" sqref="H19"/>
    </sheetView>
  </sheetViews>
  <sheetFormatPr defaultColWidth="11.421875" defaultRowHeight="12.75"/>
  <cols>
    <col min="1" max="2" width="10.7109375" style="26" customWidth="1"/>
    <col min="3" max="3" width="10.7109375" style="21" customWidth="1"/>
    <col min="4" max="5" width="30.7109375" style="26" customWidth="1"/>
    <col min="6" max="6" width="10.7109375" style="26" customWidth="1"/>
    <col min="7" max="7" width="12.57421875" style="26" customWidth="1"/>
    <col min="8" max="8" width="12.421875" style="26" customWidth="1"/>
    <col min="9" max="9" width="17.140625" style="26" hidden="1" customWidth="1"/>
    <col min="10" max="10" width="17.140625" style="26" customWidth="1"/>
    <col min="11" max="11" width="1.7109375" style="26" customWidth="1"/>
    <col min="12" max="13" width="10.7109375" style="26" customWidth="1"/>
    <col min="14" max="14" width="10.7109375" style="21" customWidth="1"/>
    <col min="15" max="15" width="34.7109375" style="26" customWidth="1"/>
    <col min="16" max="16" width="30.7109375" style="26" customWidth="1"/>
    <col min="17" max="17" width="10.7109375" style="26" customWidth="1"/>
    <col min="18" max="18" width="12.421875" style="26" customWidth="1"/>
    <col min="19" max="19" width="12.28125" style="26" customWidth="1"/>
    <col min="20" max="20" width="17.140625" style="26" hidden="1" customWidth="1"/>
    <col min="21" max="21" width="16.8515625" style="26" customWidth="1"/>
    <col min="22" max="22" width="11.421875" style="2" customWidth="1"/>
  </cols>
  <sheetData>
    <row r="1" ht="18.75" thickBot="1"/>
    <row r="2" spans="4:21" ht="28.5" thickBot="1">
      <c r="D2" s="13"/>
      <c r="E2" s="13"/>
      <c r="F2" s="11"/>
      <c r="G2" s="257" t="s">
        <v>29</v>
      </c>
      <c r="H2" s="258"/>
      <c r="I2" s="258"/>
      <c r="J2" s="258"/>
      <c r="K2" s="258"/>
      <c r="L2" s="258"/>
      <c r="M2" s="258"/>
      <c r="N2" s="259"/>
      <c r="P2" s="256" t="s">
        <v>24</v>
      </c>
      <c r="Q2" s="256"/>
      <c r="R2" s="256"/>
      <c r="S2" s="256"/>
      <c r="T2" s="256"/>
      <c r="U2" s="12"/>
    </row>
    <row r="3" spans="4:21" ht="29.25" customHeight="1" thickBot="1">
      <c r="D3" s="13"/>
      <c r="E3" s="13"/>
      <c r="F3" s="27"/>
      <c r="P3" s="256" t="s">
        <v>462</v>
      </c>
      <c r="Q3" s="256"/>
      <c r="R3" s="256"/>
      <c r="S3" s="256"/>
      <c r="T3" s="256"/>
      <c r="U3" s="12"/>
    </row>
    <row r="4" spans="1:21" ht="28.5" customHeight="1" thickBot="1">
      <c r="A4" s="34" t="s">
        <v>190</v>
      </c>
      <c r="B4" s="34"/>
      <c r="D4" s="27"/>
      <c r="E4" s="27"/>
      <c r="F4" s="27"/>
      <c r="G4" s="351" t="s">
        <v>192</v>
      </c>
      <c r="H4" s="352"/>
      <c r="I4" s="352"/>
      <c r="J4" s="352"/>
      <c r="K4" s="352"/>
      <c r="L4" s="352"/>
      <c r="M4" s="352"/>
      <c r="N4" s="353"/>
      <c r="P4" s="355"/>
      <c r="Q4" s="355"/>
      <c r="R4" s="355"/>
      <c r="S4" s="355"/>
      <c r="T4" s="355"/>
      <c r="U4" s="262">
        <v>3</v>
      </c>
    </row>
    <row r="5" spans="4:21" ht="9" customHeight="1" thickBot="1">
      <c r="D5" s="27"/>
      <c r="E5" s="27"/>
      <c r="F5" s="27"/>
      <c r="U5" s="263"/>
    </row>
    <row r="6" spans="4:21" ht="33.75" customHeight="1" thickBot="1">
      <c r="D6" s="257" t="s">
        <v>194</v>
      </c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9"/>
      <c r="U6" s="264"/>
    </row>
    <row r="7" spans="6:21" ht="8.25" customHeight="1">
      <c r="F7" s="260"/>
      <c r="G7" s="260"/>
      <c r="H7" s="260"/>
      <c r="I7" s="260"/>
      <c r="J7" s="260"/>
      <c r="K7" s="260"/>
      <c r="L7" s="260"/>
      <c r="M7" s="260"/>
      <c r="N7" s="260"/>
      <c r="U7" s="9"/>
    </row>
    <row r="8" spans="1:16" ht="28.5" customHeight="1">
      <c r="A8" s="55" t="s">
        <v>289</v>
      </c>
      <c r="B8" s="55"/>
      <c r="C8" s="65"/>
      <c r="D8" s="47"/>
      <c r="E8" s="47"/>
      <c r="F8" s="47"/>
      <c r="G8" s="9"/>
      <c r="H8" s="9"/>
      <c r="I8" s="9"/>
      <c r="J8" s="18" t="s">
        <v>290</v>
      </c>
      <c r="K8" s="9"/>
      <c r="L8" s="9"/>
      <c r="M8" s="9"/>
      <c r="O8" s="354" t="s">
        <v>465</v>
      </c>
      <c r="P8" s="354"/>
    </row>
    <row r="9" spans="1:19" ht="27" customHeight="1">
      <c r="A9" s="343" t="s">
        <v>216</v>
      </c>
      <c r="B9" s="344"/>
      <c r="C9" s="344"/>
      <c r="D9" s="344"/>
      <c r="E9" s="344"/>
      <c r="F9" s="345"/>
      <c r="G9" s="9"/>
      <c r="H9" s="9"/>
      <c r="I9" s="9"/>
      <c r="J9" s="359" t="s">
        <v>217</v>
      </c>
      <c r="K9" s="360"/>
      <c r="L9" s="360"/>
      <c r="M9" s="360"/>
      <c r="N9" s="361"/>
      <c r="O9" s="282"/>
      <c r="P9" s="283"/>
      <c r="Q9" s="283"/>
      <c r="R9" s="283"/>
      <c r="S9" s="157"/>
    </row>
    <row r="10" spans="1:21" ht="30" customHeight="1">
      <c r="A10" s="55" t="s">
        <v>288</v>
      </c>
      <c r="B10" s="55"/>
      <c r="G10" s="9"/>
      <c r="H10" s="9"/>
      <c r="I10" s="9"/>
      <c r="J10" s="9"/>
      <c r="K10" s="9"/>
      <c r="L10" s="9"/>
      <c r="M10" s="9"/>
      <c r="N10" s="148"/>
      <c r="O10" s="349" t="s">
        <v>22</v>
      </c>
      <c r="P10" s="350"/>
      <c r="Q10" s="55" t="s">
        <v>15</v>
      </c>
      <c r="U10" s="9"/>
    </row>
    <row r="11" spans="1:21" ht="27" customHeight="1" thickBot="1">
      <c r="A11" s="339"/>
      <c r="B11" s="340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2"/>
      <c r="O11" s="362" t="s">
        <v>23</v>
      </c>
      <c r="P11" s="363"/>
      <c r="Q11" s="364"/>
      <c r="R11" s="341"/>
      <c r="S11" s="341"/>
      <c r="T11" s="341"/>
      <c r="U11" s="342"/>
    </row>
    <row r="12" spans="1:21" ht="20.25" customHeight="1" thickBot="1">
      <c r="A12" s="357" t="s">
        <v>356</v>
      </c>
      <c r="B12" s="358"/>
      <c r="G12" s="9"/>
      <c r="H12" s="9"/>
      <c r="I12" s="9"/>
      <c r="J12" s="9"/>
      <c r="K12" s="9"/>
      <c r="L12" s="357" t="s">
        <v>356</v>
      </c>
      <c r="M12" s="358"/>
      <c r="U12" s="9"/>
    </row>
    <row r="13" spans="1:21" ht="24.75" customHeight="1" thickBot="1">
      <c r="A13" s="109" t="s">
        <v>7</v>
      </c>
      <c r="B13" s="158" t="s">
        <v>357</v>
      </c>
      <c r="C13" s="96" t="s">
        <v>8</v>
      </c>
      <c r="D13" s="96" t="s">
        <v>10</v>
      </c>
      <c r="E13" s="96" t="s">
        <v>56</v>
      </c>
      <c r="F13" s="95" t="s">
        <v>11</v>
      </c>
      <c r="G13" s="95"/>
      <c r="H13" s="95" t="s">
        <v>357</v>
      </c>
      <c r="I13" s="96" t="s">
        <v>222</v>
      </c>
      <c r="J13" s="96" t="s">
        <v>12</v>
      </c>
      <c r="K13" s="97"/>
      <c r="L13" s="96" t="s">
        <v>7</v>
      </c>
      <c r="M13" s="96" t="s">
        <v>357</v>
      </c>
      <c r="N13" s="96" t="s">
        <v>8</v>
      </c>
      <c r="O13" s="96" t="s">
        <v>10</v>
      </c>
      <c r="P13" s="96" t="s">
        <v>56</v>
      </c>
      <c r="Q13" s="95" t="s">
        <v>11</v>
      </c>
      <c r="R13" s="95"/>
      <c r="S13" s="95" t="s">
        <v>357</v>
      </c>
      <c r="T13" s="96" t="s">
        <v>222</v>
      </c>
      <c r="U13" s="98" t="s">
        <v>12</v>
      </c>
    </row>
    <row r="14" spans="1:22" s="62" customFormat="1" ht="34.5" customHeight="1">
      <c r="A14" s="89" t="s">
        <v>168</v>
      </c>
      <c r="B14" s="89"/>
      <c r="C14" s="38"/>
      <c r="D14" s="38"/>
      <c r="E14" s="38"/>
      <c r="F14" s="25"/>
      <c r="G14" s="162"/>
      <c r="H14" s="162"/>
      <c r="I14" s="163"/>
      <c r="J14" s="155"/>
      <c r="K14" s="161"/>
      <c r="L14" s="169"/>
      <c r="M14" s="169"/>
      <c r="N14" s="169">
        <v>152</v>
      </c>
      <c r="O14" s="181" t="s">
        <v>52</v>
      </c>
      <c r="P14" s="181" t="s">
        <v>78</v>
      </c>
      <c r="Q14" s="182">
        <v>0.056</v>
      </c>
      <c r="R14" s="183"/>
      <c r="S14" s="183">
        <v>14.82</v>
      </c>
      <c r="T14" s="180">
        <f>(L14*Q14)+(M14*Q14)</f>
        <v>0</v>
      </c>
      <c r="U14" s="172">
        <f>(L14*R14)+(M14*S14)</f>
        <v>0</v>
      </c>
      <c r="V14" s="47"/>
    </row>
    <row r="15" spans="1:21" ht="34.5" customHeight="1">
      <c r="A15" s="169"/>
      <c r="B15" s="169"/>
      <c r="C15" s="201">
        <v>107</v>
      </c>
      <c r="D15" s="202" t="s">
        <v>30</v>
      </c>
      <c r="E15" s="202" t="s">
        <v>57</v>
      </c>
      <c r="F15" s="203">
        <v>0.117</v>
      </c>
      <c r="G15" s="204"/>
      <c r="H15" s="204">
        <v>31.4</v>
      </c>
      <c r="I15" s="180">
        <f>(A15*F15)+(B15*F15)</f>
        <v>0</v>
      </c>
      <c r="J15" s="172">
        <f>(A15*G15)+(B15*H15)</f>
        <v>0</v>
      </c>
      <c r="K15" s="39"/>
      <c r="L15" s="169"/>
      <c r="M15" s="169"/>
      <c r="N15" s="169">
        <v>153</v>
      </c>
      <c r="O15" s="181" t="s">
        <v>120</v>
      </c>
      <c r="P15" s="181" t="s">
        <v>60</v>
      </c>
      <c r="Q15" s="182">
        <v>0.056</v>
      </c>
      <c r="R15" s="183"/>
      <c r="S15" s="183">
        <v>14.82</v>
      </c>
      <c r="T15" s="180">
        <f aca="true" t="shared" si="0" ref="T15:T65">(L15*Q15)+(M15*Q15)</f>
        <v>0</v>
      </c>
      <c r="U15" s="172">
        <f aca="true" t="shared" si="1" ref="U15:U65">(L15*R15)+(M15*S15)</f>
        <v>0</v>
      </c>
    </row>
    <row r="16" spans="1:21" ht="34.5" customHeight="1">
      <c r="A16" s="169"/>
      <c r="B16" s="169"/>
      <c r="C16" s="201">
        <v>108</v>
      </c>
      <c r="D16" s="202" t="s">
        <v>31</v>
      </c>
      <c r="E16" s="202" t="s">
        <v>58</v>
      </c>
      <c r="F16" s="203">
        <v>0.117</v>
      </c>
      <c r="G16" s="204"/>
      <c r="H16" s="204">
        <v>31.4</v>
      </c>
      <c r="I16" s="180">
        <f aca="true" t="shared" si="2" ref="I16:I65">(A16*F16)+(B16*F16)</f>
        <v>0</v>
      </c>
      <c r="J16" s="172">
        <f>(A16*G16)+(B16*H16)</f>
        <v>0</v>
      </c>
      <c r="K16" s="43"/>
      <c r="L16" s="169"/>
      <c r="M16" s="169"/>
      <c r="N16" s="169">
        <v>154</v>
      </c>
      <c r="O16" s="181" t="s">
        <v>121</v>
      </c>
      <c r="P16" s="181" t="s">
        <v>122</v>
      </c>
      <c r="Q16" s="182">
        <v>0.056</v>
      </c>
      <c r="R16" s="183"/>
      <c r="S16" s="183">
        <v>14.82</v>
      </c>
      <c r="T16" s="180">
        <f t="shared" si="0"/>
        <v>0</v>
      </c>
      <c r="U16" s="172">
        <f t="shared" si="1"/>
        <v>0</v>
      </c>
    </row>
    <row r="17" spans="1:21" ht="34.5" customHeight="1">
      <c r="A17" s="169"/>
      <c r="B17" s="169"/>
      <c r="C17" s="201">
        <v>109</v>
      </c>
      <c r="D17" s="202" t="s">
        <v>32</v>
      </c>
      <c r="E17" s="202" t="s">
        <v>59</v>
      </c>
      <c r="F17" s="203">
        <v>0.117</v>
      </c>
      <c r="G17" s="204"/>
      <c r="H17" s="204">
        <v>31.4</v>
      </c>
      <c r="I17" s="180">
        <f t="shared" si="2"/>
        <v>0</v>
      </c>
      <c r="J17" s="172">
        <f>(A17*G17)+(B17*H17)</f>
        <v>0</v>
      </c>
      <c r="K17" s="43"/>
      <c r="L17" s="169"/>
      <c r="M17" s="169"/>
      <c r="N17" s="169">
        <v>155</v>
      </c>
      <c r="O17" s="181" t="s">
        <v>123</v>
      </c>
      <c r="P17" s="181" t="s">
        <v>124</v>
      </c>
      <c r="Q17" s="182">
        <v>0.056</v>
      </c>
      <c r="R17" s="183"/>
      <c r="S17" s="183">
        <v>14.82</v>
      </c>
      <c r="T17" s="180">
        <f t="shared" si="0"/>
        <v>0</v>
      </c>
      <c r="U17" s="172">
        <f t="shared" si="1"/>
        <v>0</v>
      </c>
    </row>
    <row r="18" spans="1:21" ht="34.5" customHeight="1">
      <c r="A18" s="169"/>
      <c r="B18" s="169"/>
      <c r="C18" s="201">
        <v>110</v>
      </c>
      <c r="D18" s="205" t="s">
        <v>33</v>
      </c>
      <c r="E18" s="202" t="s">
        <v>60</v>
      </c>
      <c r="F18" s="203">
        <v>0.117</v>
      </c>
      <c r="G18" s="204"/>
      <c r="H18" s="204">
        <v>31.4</v>
      </c>
      <c r="I18" s="180">
        <f t="shared" si="2"/>
        <v>0</v>
      </c>
      <c r="J18" s="172">
        <f>(A18*G18)+(B18*H18)</f>
        <v>0</v>
      </c>
      <c r="K18" s="43"/>
      <c r="L18" s="89" t="s">
        <v>235</v>
      </c>
      <c r="M18" s="89"/>
      <c r="N18" s="89"/>
      <c r="O18" s="89"/>
      <c r="P18" s="89"/>
      <c r="Q18" s="47"/>
      <c r="R18" s="47"/>
      <c r="S18" s="164"/>
      <c r="T18" s="208"/>
      <c r="U18" s="206"/>
    </row>
    <row r="19" spans="1:21" ht="34.5" customHeight="1">
      <c r="A19" s="169"/>
      <c r="B19" s="169"/>
      <c r="C19" s="201">
        <v>111</v>
      </c>
      <c r="D19" s="202" t="s">
        <v>34</v>
      </c>
      <c r="E19" s="202" t="s">
        <v>61</v>
      </c>
      <c r="F19" s="203">
        <v>0.117</v>
      </c>
      <c r="G19" s="204"/>
      <c r="H19" s="204">
        <v>31.4</v>
      </c>
      <c r="I19" s="180">
        <f t="shared" si="2"/>
        <v>0</v>
      </c>
      <c r="J19" s="172">
        <f>(A19*G19)+(B19*H19)</f>
        <v>0</v>
      </c>
      <c r="K19" s="44"/>
      <c r="L19" s="169"/>
      <c r="M19" s="169"/>
      <c r="N19" s="169">
        <v>203</v>
      </c>
      <c r="O19" s="181" t="s">
        <v>236</v>
      </c>
      <c r="P19" s="185" t="s">
        <v>237</v>
      </c>
      <c r="Q19" s="182">
        <v>0.11</v>
      </c>
      <c r="R19" s="183"/>
      <c r="S19" s="183">
        <v>29.23</v>
      </c>
      <c r="T19" s="180">
        <f t="shared" si="0"/>
        <v>0</v>
      </c>
      <c r="U19" s="172">
        <f t="shared" si="1"/>
        <v>0</v>
      </c>
    </row>
    <row r="20" spans="1:21" ht="34.5" customHeight="1">
      <c r="A20" s="169"/>
      <c r="B20" s="169"/>
      <c r="C20" s="201">
        <v>112</v>
      </c>
      <c r="D20" s="202" t="s">
        <v>35</v>
      </c>
      <c r="E20" s="202" t="s">
        <v>62</v>
      </c>
      <c r="F20" s="203">
        <v>0.117</v>
      </c>
      <c r="G20" s="204"/>
      <c r="H20" s="204">
        <v>31.4</v>
      </c>
      <c r="I20" s="180">
        <f t="shared" si="2"/>
        <v>0</v>
      </c>
      <c r="J20" s="172">
        <f>(A20*G20)+(B20*H20)</f>
        <v>0</v>
      </c>
      <c r="K20" s="43"/>
      <c r="L20" s="169"/>
      <c r="M20" s="169"/>
      <c r="N20" s="169">
        <v>204</v>
      </c>
      <c r="O20" s="181" t="s">
        <v>238</v>
      </c>
      <c r="P20" s="185" t="s">
        <v>237</v>
      </c>
      <c r="Q20" s="182">
        <v>0.11</v>
      </c>
      <c r="R20" s="183"/>
      <c r="S20" s="183">
        <v>29.23</v>
      </c>
      <c r="T20" s="180">
        <f t="shared" si="0"/>
        <v>0</v>
      </c>
      <c r="U20" s="172">
        <f t="shared" si="1"/>
        <v>0</v>
      </c>
    </row>
    <row r="21" spans="1:21" ht="34.5" customHeight="1">
      <c r="A21" s="169"/>
      <c r="B21" s="169"/>
      <c r="C21" s="201">
        <v>113</v>
      </c>
      <c r="D21" s="202" t="s">
        <v>36</v>
      </c>
      <c r="E21" s="202" t="s">
        <v>63</v>
      </c>
      <c r="F21" s="203">
        <v>0.117</v>
      </c>
      <c r="G21" s="204"/>
      <c r="H21" s="204">
        <v>31.4</v>
      </c>
      <c r="I21" s="180">
        <f t="shared" si="2"/>
        <v>0</v>
      </c>
      <c r="J21" s="172">
        <f>(A21*G21)+(B21*H21)</f>
        <v>0</v>
      </c>
      <c r="K21" s="43"/>
      <c r="L21" s="107" t="s">
        <v>171</v>
      </c>
      <c r="M21" s="89"/>
      <c r="N21" s="89"/>
      <c r="O21" s="89"/>
      <c r="P21" s="89"/>
      <c r="Q21" s="89"/>
      <c r="R21" s="89"/>
      <c r="S21" s="89"/>
      <c r="T21" s="208"/>
      <c r="U21" s="206"/>
    </row>
    <row r="22" spans="1:21" ht="34.5" customHeight="1">
      <c r="A22" s="169"/>
      <c r="B22" s="169"/>
      <c r="C22" s="201">
        <v>114</v>
      </c>
      <c r="D22" s="202" t="s">
        <v>37</v>
      </c>
      <c r="E22" s="202" t="s">
        <v>64</v>
      </c>
      <c r="F22" s="203">
        <v>0.117</v>
      </c>
      <c r="G22" s="204"/>
      <c r="H22" s="204">
        <v>31.4</v>
      </c>
      <c r="I22" s="180">
        <f t="shared" si="2"/>
        <v>0</v>
      </c>
      <c r="J22" s="172">
        <f>(A22*G22)+(B22*H22)</f>
        <v>0</v>
      </c>
      <c r="K22" s="43"/>
      <c r="L22" s="169"/>
      <c r="M22" s="169"/>
      <c r="N22" s="169">
        <v>156</v>
      </c>
      <c r="O22" s="181" t="s">
        <v>125</v>
      </c>
      <c r="P22" s="181" t="s">
        <v>95</v>
      </c>
      <c r="Q22" s="182">
        <v>0.075</v>
      </c>
      <c r="R22" s="183"/>
      <c r="S22" s="183">
        <v>19.86</v>
      </c>
      <c r="T22" s="180">
        <f t="shared" si="0"/>
        <v>0</v>
      </c>
      <c r="U22" s="172">
        <f t="shared" si="1"/>
        <v>0</v>
      </c>
    </row>
    <row r="23" spans="1:21" ht="34.5" customHeight="1">
      <c r="A23" s="169"/>
      <c r="B23" s="169"/>
      <c r="C23" s="201">
        <v>115</v>
      </c>
      <c r="D23" s="202" t="s">
        <v>38</v>
      </c>
      <c r="E23" s="202" t="s">
        <v>65</v>
      </c>
      <c r="F23" s="203">
        <v>0.117</v>
      </c>
      <c r="G23" s="204"/>
      <c r="H23" s="204">
        <v>31.4</v>
      </c>
      <c r="I23" s="180">
        <f t="shared" si="2"/>
        <v>0</v>
      </c>
      <c r="J23" s="172">
        <f>(A23*G23)+(B23*H23)</f>
        <v>0</v>
      </c>
      <c r="K23" s="43"/>
      <c r="L23" s="169"/>
      <c r="M23" s="169"/>
      <c r="N23" s="169">
        <v>157</v>
      </c>
      <c r="O23" s="181" t="s">
        <v>126</v>
      </c>
      <c r="P23" s="181" t="s">
        <v>127</v>
      </c>
      <c r="Q23" s="182">
        <v>0.075</v>
      </c>
      <c r="R23" s="183"/>
      <c r="S23" s="183">
        <v>19.86</v>
      </c>
      <c r="T23" s="180">
        <f t="shared" si="0"/>
        <v>0</v>
      </c>
      <c r="U23" s="172">
        <f t="shared" si="1"/>
        <v>0</v>
      </c>
    </row>
    <row r="24" spans="1:21" ht="34.5" customHeight="1">
      <c r="A24" s="169"/>
      <c r="B24" s="169"/>
      <c r="C24" s="201">
        <v>116</v>
      </c>
      <c r="D24" s="202" t="s">
        <v>39</v>
      </c>
      <c r="E24" s="202" t="s">
        <v>66</v>
      </c>
      <c r="F24" s="203">
        <v>0.117</v>
      </c>
      <c r="G24" s="204"/>
      <c r="H24" s="204">
        <v>31.4</v>
      </c>
      <c r="I24" s="180">
        <f t="shared" si="2"/>
        <v>0</v>
      </c>
      <c r="J24" s="172">
        <f>(A24*G24)+(B24*H24)</f>
        <v>0</v>
      </c>
      <c r="K24" s="43"/>
      <c r="L24" s="169"/>
      <c r="M24" s="169"/>
      <c r="N24" s="169">
        <v>158</v>
      </c>
      <c r="O24" s="181" t="s">
        <v>128</v>
      </c>
      <c r="P24" s="181" t="s">
        <v>129</v>
      </c>
      <c r="Q24" s="182">
        <v>0.075</v>
      </c>
      <c r="R24" s="183"/>
      <c r="S24" s="183">
        <v>19.86</v>
      </c>
      <c r="T24" s="180">
        <f t="shared" si="0"/>
        <v>0</v>
      </c>
      <c r="U24" s="172">
        <f t="shared" si="1"/>
        <v>0</v>
      </c>
    </row>
    <row r="25" spans="1:21" ht="34.5" customHeight="1">
      <c r="A25" s="169"/>
      <c r="B25" s="169"/>
      <c r="C25" s="201">
        <v>182</v>
      </c>
      <c r="D25" s="202" t="s">
        <v>40</v>
      </c>
      <c r="E25" s="202" t="s">
        <v>67</v>
      </c>
      <c r="F25" s="203">
        <v>0.117</v>
      </c>
      <c r="G25" s="204"/>
      <c r="H25" s="204">
        <v>31.4</v>
      </c>
      <c r="I25" s="180">
        <f t="shared" si="2"/>
        <v>0</v>
      </c>
      <c r="J25" s="172">
        <f>(A25*G25)+(B25*H25)</f>
        <v>0</v>
      </c>
      <c r="K25" s="43"/>
      <c r="L25" s="169"/>
      <c r="M25" s="169"/>
      <c r="N25" s="169">
        <v>159</v>
      </c>
      <c r="O25" s="181" t="s">
        <v>130</v>
      </c>
      <c r="P25" s="181" t="s">
        <v>75</v>
      </c>
      <c r="Q25" s="182">
        <v>0.075</v>
      </c>
      <c r="R25" s="183"/>
      <c r="S25" s="183">
        <v>19.86</v>
      </c>
      <c r="T25" s="180">
        <f t="shared" si="0"/>
        <v>0</v>
      </c>
      <c r="U25" s="172">
        <f t="shared" si="1"/>
        <v>0</v>
      </c>
    </row>
    <row r="26" spans="1:21" ht="34.5" customHeight="1">
      <c r="A26" s="169"/>
      <c r="B26" s="169"/>
      <c r="C26" s="201">
        <v>183</v>
      </c>
      <c r="D26" s="202" t="s">
        <v>41</v>
      </c>
      <c r="E26" s="202" t="s">
        <v>68</v>
      </c>
      <c r="F26" s="203">
        <v>0.117</v>
      </c>
      <c r="G26" s="204"/>
      <c r="H26" s="204">
        <v>31.4</v>
      </c>
      <c r="I26" s="180">
        <f t="shared" si="2"/>
        <v>0</v>
      </c>
      <c r="J26" s="172">
        <f>(A26*G26)+(B26*H26)</f>
        <v>0</v>
      </c>
      <c r="K26" s="43"/>
      <c r="L26" s="169"/>
      <c r="M26" s="169"/>
      <c r="N26" s="169">
        <v>160</v>
      </c>
      <c r="O26" s="181" t="s">
        <v>131</v>
      </c>
      <c r="P26" s="181" t="s">
        <v>132</v>
      </c>
      <c r="Q26" s="182">
        <v>0.075</v>
      </c>
      <c r="R26" s="183"/>
      <c r="S26" s="183">
        <v>19.86</v>
      </c>
      <c r="T26" s="180">
        <f t="shared" si="0"/>
        <v>0</v>
      </c>
      <c r="U26" s="172">
        <f t="shared" si="1"/>
        <v>0</v>
      </c>
    </row>
    <row r="27" spans="1:21" ht="34.5" customHeight="1">
      <c r="A27" s="169"/>
      <c r="B27" s="169"/>
      <c r="C27" s="201">
        <v>345</v>
      </c>
      <c r="D27" s="202" t="s">
        <v>466</v>
      </c>
      <c r="E27" s="202" t="s">
        <v>468</v>
      </c>
      <c r="F27" s="203">
        <v>0.117</v>
      </c>
      <c r="G27" s="204"/>
      <c r="H27" s="204">
        <v>31.4</v>
      </c>
      <c r="I27" s="180">
        <f t="shared" si="2"/>
        <v>0</v>
      </c>
      <c r="J27" s="172">
        <f>(A27*G27)+(B27*H27)</f>
        <v>0</v>
      </c>
      <c r="K27" s="160"/>
      <c r="L27" s="169"/>
      <c r="M27" s="169"/>
      <c r="N27" s="169">
        <v>161</v>
      </c>
      <c r="O27" s="181" t="s">
        <v>133</v>
      </c>
      <c r="P27" s="181" t="s">
        <v>134</v>
      </c>
      <c r="Q27" s="182">
        <v>0.075</v>
      </c>
      <c r="R27" s="183"/>
      <c r="S27" s="183">
        <v>19.86</v>
      </c>
      <c r="T27" s="180">
        <f t="shared" si="0"/>
        <v>0</v>
      </c>
      <c r="U27" s="172">
        <f t="shared" si="1"/>
        <v>0</v>
      </c>
    </row>
    <row r="28" spans="1:21" ht="34.5" customHeight="1">
      <c r="A28" s="89" t="s">
        <v>169</v>
      </c>
      <c r="B28" s="89"/>
      <c r="C28" s="38"/>
      <c r="D28" s="38"/>
      <c r="E28" s="38"/>
      <c r="F28" s="25"/>
      <c r="G28" s="24"/>
      <c r="H28" s="24"/>
      <c r="I28" s="208"/>
      <c r="J28" s="206"/>
      <c r="K28" s="160"/>
      <c r="L28" s="169"/>
      <c r="M28" s="169"/>
      <c r="N28" s="169">
        <v>162</v>
      </c>
      <c r="O28" s="181" t="s">
        <v>135</v>
      </c>
      <c r="P28" s="181" t="s">
        <v>136</v>
      </c>
      <c r="Q28" s="182">
        <v>0.075</v>
      </c>
      <c r="R28" s="183"/>
      <c r="S28" s="183">
        <v>19.86</v>
      </c>
      <c r="T28" s="180">
        <f t="shared" si="0"/>
        <v>0</v>
      </c>
      <c r="U28" s="172">
        <f t="shared" si="1"/>
        <v>0</v>
      </c>
    </row>
    <row r="29" spans="1:21" ht="34.5" customHeight="1">
      <c r="A29" s="169"/>
      <c r="B29" s="169"/>
      <c r="C29" s="169">
        <v>117</v>
      </c>
      <c r="D29" s="181" t="s">
        <v>42</v>
      </c>
      <c r="E29" s="181" t="s">
        <v>69</v>
      </c>
      <c r="F29" s="182">
        <v>0.07</v>
      </c>
      <c r="G29" s="183"/>
      <c r="H29" s="183">
        <v>18.69</v>
      </c>
      <c r="I29" s="180">
        <f t="shared" si="2"/>
        <v>0</v>
      </c>
      <c r="J29" s="172">
        <f>(A29*G29)+(B29*H29)</f>
        <v>0</v>
      </c>
      <c r="K29" s="43"/>
      <c r="L29" s="169"/>
      <c r="M29" s="169"/>
      <c r="N29" s="169">
        <v>163</v>
      </c>
      <c r="O29" s="181" t="s">
        <v>137</v>
      </c>
      <c r="P29" s="181" t="s">
        <v>83</v>
      </c>
      <c r="Q29" s="182">
        <v>0.075</v>
      </c>
      <c r="R29" s="183"/>
      <c r="S29" s="183">
        <v>19.86</v>
      </c>
      <c r="T29" s="180">
        <f t="shared" si="0"/>
        <v>0</v>
      </c>
      <c r="U29" s="172">
        <f t="shared" si="1"/>
        <v>0</v>
      </c>
    </row>
    <row r="30" spans="1:21" ht="34.5" customHeight="1">
      <c r="A30" s="169"/>
      <c r="B30" s="169"/>
      <c r="C30" s="169">
        <v>118</v>
      </c>
      <c r="D30" s="181" t="s">
        <v>43</v>
      </c>
      <c r="E30" s="181" t="s">
        <v>70</v>
      </c>
      <c r="F30" s="182">
        <v>0.07</v>
      </c>
      <c r="G30" s="183"/>
      <c r="H30" s="183">
        <v>18.69</v>
      </c>
      <c r="I30" s="180">
        <f t="shared" si="2"/>
        <v>0</v>
      </c>
      <c r="J30" s="172">
        <f>(A30*G30)+(B30*H30)</f>
        <v>0</v>
      </c>
      <c r="K30" s="43"/>
      <c r="L30" s="169"/>
      <c r="M30" s="169"/>
      <c r="N30" s="169">
        <v>164</v>
      </c>
      <c r="O30" s="181" t="s">
        <v>107</v>
      </c>
      <c r="P30" s="181" t="s">
        <v>77</v>
      </c>
      <c r="Q30" s="182">
        <v>0.075</v>
      </c>
      <c r="R30" s="183"/>
      <c r="S30" s="183">
        <v>19.86</v>
      </c>
      <c r="T30" s="180">
        <f t="shared" si="0"/>
        <v>0</v>
      </c>
      <c r="U30" s="172">
        <f t="shared" si="1"/>
        <v>0</v>
      </c>
    </row>
    <row r="31" spans="1:21" ht="34.5" customHeight="1">
      <c r="A31" s="169"/>
      <c r="B31" s="169"/>
      <c r="C31" s="169">
        <v>119</v>
      </c>
      <c r="D31" s="181" t="s">
        <v>44</v>
      </c>
      <c r="E31" s="181" t="s">
        <v>71</v>
      </c>
      <c r="F31" s="182">
        <v>0.07</v>
      </c>
      <c r="G31" s="183"/>
      <c r="H31" s="183">
        <v>18.69</v>
      </c>
      <c r="I31" s="180">
        <f t="shared" si="2"/>
        <v>0</v>
      </c>
      <c r="J31" s="172">
        <f>(A31*G31)+(B31*H31)</f>
        <v>0</v>
      </c>
      <c r="K31" s="43"/>
      <c r="L31" s="169"/>
      <c r="M31" s="169"/>
      <c r="N31" s="169">
        <v>165</v>
      </c>
      <c r="O31" s="181" t="s">
        <v>138</v>
      </c>
      <c r="P31" s="181" t="s">
        <v>139</v>
      </c>
      <c r="Q31" s="182">
        <v>0.075</v>
      </c>
      <c r="R31" s="183"/>
      <c r="S31" s="183">
        <v>19.86</v>
      </c>
      <c r="T31" s="180">
        <f t="shared" si="0"/>
        <v>0</v>
      </c>
      <c r="U31" s="172">
        <f t="shared" si="1"/>
        <v>0</v>
      </c>
    </row>
    <row r="32" spans="1:21" ht="34.5" customHeight="1">
      <c r="A32" s="169"/>
      <c r="B32" s="169"/>
      <c r="C32" s="169">
        <v>120</v>
      </c>
      <c r="D32" s="181" t="s">
        <v>45</v>
      </c>
      <c r="E32" s="181" t="s">
        <v>72</v>
      </c>
      <c r="F32" s="182">
        <v>0.07</v>
      </c>
      <c r="G32" s="183"/>
      <c r="H32" s="183">
        <v>18.69</v>
      </c>
      <c r="I32" s="180">
        <f t="shared" si="2"/>
        <v>0</v>
      </c>
      <c r="J32" s="172">
        <f>(A32*G32)+(B32*H32)</f>
        <v>0</v>
      </c>
      <c r="K32" s="43"/>
      <c r="L32" s="169"/>
      <c r="M32" s="169"/>
      <c r="N32" s="169">
        <v>166</v>
      </c>
      <c r="O32" s="181" t="s">
        <v>140</v>
      </c>
      <c r="P32" s="181" t="s">
        <v>141</v>
      </c>
      <c r="Q32" s="182">
        <v>0.075</v>
      </c>
      <c r="R32" s="183"/>
      <c r="S32" s="183">
        <v>19.86</v>
      </c>
      <c r="T32" s="180">
        <f t="shared" si="0"/>
        <v>0</v>
      </c>
      <c r="U32" s="172">
        <f t="shared" si="1"/>
        <v>0</v>
      </c>
    </row>
    <row r="33" spans="1:21" ht="34.5" customHeight="1">
      <c r="A33" s="169"/>
      <c r="B33" s="169"/>
      <c r="C33" s="169">
        <v>121</v>
      </c>
      <c r="D33" s="37" t="s">
        <v>46</v>
      </c>
      <c r="E33" s="181" t="s">
        <v>66</v>
      </c>
      <c r="F33" s="182">
        <v>0.07</v>
      </c>
      <c r="G33" s="183"/>
      <c r="H33" s="183">
        <v>18.69</v>
      </c>
      <c r="I33" s="180">
        <f t="shared" si="2"/>
        <v>0</v>
      </c>
      <c r="J33" s="172">
        <f>(A33*G33)+(B33*H33)</f>
        <v>0</v>
      </c>
      <c r="K33" s="43"/>
      <c r="L33" s="107" t="s">
        <v>172</v>
      </c>
      <c r="M33" s="89"/>
      <c r="N33" s="38"/>
      <c r="O33" s="38"/>
      <c r="P33" s="38"/>
      <c r="Q33" s="38"/>
      <c r="R33" s="38"/>
      <c r="S33" s="38"/>
      <c r="T33" s="208"/>
      <c r="U33" s="206"/>
    </row>
    <row r="34" spans="1:21" ht="34.5" customHeight="1">
      <c r="A34" s="169"/>
      <c r="B34" s="169"/>
      <c r="C34" s="169">
        <v>122</v>
      </c>
      <c r="D34" s="181" t="s">
        <v>47</v>
      </c>
      <c r="E34" s="181" t="s">
        <v>73</v>
      </c>
      <c r="F34" s="182">
        <v>0.07</v>
      </c>
      <c r="G34" s="183"/>
      <c r="H34" s="183">
        <v>18.69</v>
      </c>
      <c r="I34" s="180">
        <f t="shared" si="2"/>
        <v>0</v>
      </c>
      <c r="J34" s="172">
        <f>(A34*G34)+(B34*H34)</f>
        <v>0</v>
      </c>
      <c r="K34" s="43"/>
      <c r="L34" s="169"/>
      <c r="M34" s="169"/>
      <c r="N34" s="169">
        <v>167</v>
      </c>
      <c r="O34" s="181" t="s">
        <v>142</v>
      </c>
      <c r="P34" s="181" t="s">
        <v>143</v>
      </c>
      <c r="Q34" s="182">
        <v>0.075</v>
      </c>
      <c r="R34" s="183"/>
      <c r="S34" s="183">
        <v>19.86</v>
      </c>
      <c r="T34" s="180">
        <f t="shared" si="0"/>
        <v>0</v>
      </c>
      <c r="U34" s="172">
        <f t="shared" si="1"/>
        <v>0</v>
      </c>
    </row>
    <row r="35" spans="1:21" ht="34.5" customHeight="1">
      <c r="A35" s="169"/>
      <c r="B35" s="169"/>
      <c r="C35" s="169">
        <v>123</v>
      </c>
      <c r="D35" s="181" t="s">
        <v>48</v>
      </c>
      <c r="E35" s="181" t="s">
        <v>74</v>
      </c>
      <c r="F35" s="182">
        <v>0.07</v>
      </c>
      <c r="G35" s="183"/>
      <c r="H35" s="183">
        <v>18.69</v>
      </c>
      <c r="I35" s="180">
        <f t="shared" si="2"/>
        <v>0</v>
      </c>
      <c r="J35" s="172">
        <f>(A35*G35)+(B35*H35)</f>
        <v>0</v>
      </c>
      <c r="K35" s="43"/>
      <c r="L35" s="169"/>
      <c r="M35" s="169"/>
      <c r="N35" s="169">
        <v>168</v>
      </c>
      <c r="O35" s="181" t="s">
        <v>144</v>
      </c>
      <c r="P35" s="181" t="s">
        <v>145</v>
      </c>
      <c r="Q35" s="182">
        <v>0.075</v>
      </c>
      <c r="R35" s="183"/>
      <c r="S35" s="183">
        <v>19.86</v>
      </c>
      <c r="T35" s="180">
        <f t="shared" si="0"/>
        <v>0</v>
      </c>
      <c r="U35" s="172">
        <f t="shared" si="1"/>
        <v>0</v>
      </c>
    </row>
    <row r="36" spans="1:21" ht="34.5" customHeight="1">
      <c r="A36" s="169"/>
      <c r="B36" s="169"/>
      <c r="C36" s="169">
        <v>124</v>
      </c>
      <c r="D36" s="181" t="s">
        <v>49</v>
      </c>
      <c r="E36" s="181" t="s">
        <v>75</v>
      </c>
      <c r="F36" s="182">
        <v>0.07</v>
      </c>
      <c r="G36" s="183"/>
      <c r="H36" s="183">
        <v>18.69</v>
      </c>
      <c r="I36" s="180">
        <f t="shared" si="2"/>
        <v>0</v>
      </c>
      <c r="J36" s="172">
        <f>(A36*G36)+(B36*H36)</f>
        <v>0</v>
      </c>
      <c r="K36" s="43"/>
      <c r="L36" s="169"/>
      <c r="M36" s="169"/>
      <c r="N36" s="169">
        <v>169</v>
      </c>
      <c r="O36" s="181" t="s">
        <v>146</v>
      </c>
      <c r="P36" s="181" t="s">
        <v>147</v>
      </c>
      <c r="Q36" s="182">
        <v>0.075</v>
      </c>
      <c r="R36" s="183"/>
      <c r="S36" s="183">
        <v>19.86</v>
      </c>
      <c r="T36" s="180">
        <f t="shared" si="0"/>
        <v>0</v>
      </c>
      <c r="U36" s="172">
        <f t="shared" si="1"/>
        <v>0</v>
      </c>
    </row>
    <row r="37" spans="1:21" ht="34.5" customHeight="1">
      <c r="A37" s="169"/>
      <c r="B37" s="169"/>
      <c r="C37" s="169">
        <v>125</v>
      </c>
      <c r="D37" s="181" t="s">
        <v>50</v>
      </c>
      <c r="E37" s="181" t="s">
        <v>76</v>
      </c>
      <c r="F37" s="182">
        <v>0.07</v>
      </c>
      <c r="G37" s="183"/>
      <c r="H37" s="183">
        <v>18.69</v>
      </c>
      <c r="I37" s="180">
        <f t="shared" si="2"/>
        <v>0</v>
      </c>
      <c r="J37" s="172">
        <f>(A37*G37)+(B37*H37)</f>
        <v>0</v>
      </c>
      <c r="K37" s="43"/>
      <c r="L37" s="107" t="s">
        <v>173</v>
      </c>
      <c r="M37" s="89"/>
      <c r="N37" s="38"/>
      <c r="O37" s="38"/>
      <c r="P37" s="38"/>
      <c r="Q37" s="38"/>
      <c r="R37" s="38"/>
      <c r="S37" s="38"/>
      <c r="T37" s="208"/>
      <c r="U37" s="206"/>
    </row>
    <row r="38" spans="1:21" ht="34.5" customHeight="1">
      <c r="A38" s="169"/>
      <c r="B38" s="169"/>
      <c r="C38" s="169">
        <v>126</v>
      </c>
      <c r="D38" s="181" t="s">
        <v>51</v>
      </c>
      <c r="E38" s="181" t="s">
        <v>77</v>
      </c>
      <c r="F38" s="182">
        <v>0.07</v>
      </c>
      <c r="G38" s="183"/>
      <c r="H38" s="183">
        <v>18.69</v>
      </c>
      <c r="I38" s="180">
        <f t="shared" si="2"/>
        <v>0</v>
      </c>
      <c r="J38" s="172">
        <f>(A38*G38)+(B38*H38)</f>
        <v>0</v>
      </c>
      <c r="K38" s="43"/>
      <c r="L38" s="169"/>
      <c r="M38" s="169"/>
      <c r="N38" s="169">
        <v>170</v>
      </c>
      <c r="O38" s="181" t="s">
        <v>148</v>
      </c>
      <c r="P38" s="181" t="s">
        <v>124</v>
      </c>
      <c r="Q38" s="182">
        <v>0.07</v>
      </c>
      <c r="R38" s="183"/>
      <c r="S38" s="183">
        <v>18.69</v>
      </c>
      <c r="T38" s="180">
        <f t="shared" si="0"/>
        <v>0</v>
      </c>
      <c r="U38" s="172">
        <f t="shared" si="1"/>
        <v>0</v>
      </c>
    </row>
    <row r="39" spans="1:21" ht="34.5" customHeight="1">
      <c r="A39" s="169"/>
      <c r="B39" s="169"/>
      <c r="C39" s="169">
        <v>127</v>
      </c>
      <c r="D39" s="181" t="s">
        <v>52</v>
      </c>
      <c r="E39" s="181" t="s">
        <v>78</v>
      </c>
      <c r="F39" s="182">
        <v>0.07</v>
      </c>
      <c r="G39" s="183"/>
      <c r="H39" s="183">
        <v>18.69</v>
      </c>
      <c r="I39" s="180">
        <f t="shared" si="2"/>
        <v>0</v>
      </c>
      <c r="J39" s="172">
        <f>(A39*G39)+(B39*H39)</f>
        <v>0</v>
      </c>
      <c r="K39" s="43"/>
      <c r="L39" s="169"/>
      <c r="M39" s="169"/>
      <c r="N39" s="169">
        <v>171</v>
      </c>
      <c r="O39" s="181" t="s">
        <v>309</v>
      </c>
      <c r="P39" s="181" t="s">
        <v>310</v>
      </c>
      <c r="Q39" s="182">
        <v>0.07</v>
      </c>
      <c r="R39" s="183"/>
      <c r="S39" s="183">
        <v>18.69</v>
      </c>
      <c r="T39" s="180">
        <f t="shared" si="0"/>
        <v>0</v>
      </c>
      <c r="U39" s="172">
        <f t="shared" si="1"/>
        <v>0</v>
      </c>
    </row>
    <row r="40" spans="1:21" ht="34.5" customHeight="1">
      <c r="A40" s="169"/>
      <c r="B40" s="169"/>
      <c r="C40" s="169">
        <v>128</v>
      </c>
      <c r="D40" s="181" t="s">
        <v>53</v>
      </c>
      <c r="E40" s="181" t="s">
        <v>79</v>
      </c>
      <c r="F40" s="182">
        <v>0.07</v>
      </c>
      <c r="G40" s="183"/>
      <c r="H40" s="183">
        <v>18.69</v>
      </c>
      <c r="I40" s="180">
        <f t="shared" si="2"/>
        <v>0</v>
      </c>
      <c r="J40" s="172">
        <f>(A40*G40)+(B40*H40)</f>
        <v>0</v>
      </c>
      <c r="K40" s="48"/>
      <c r="L40" s="169"/>
      <c r="M40" s="169"/>
      <c r="N40" s="169">
        <v>172</v>
      </c>
      <c r="O40" s="181" t="s">
        <v>227</v>
      </c>
      <c r="P40" s="181" t="s">
        <v>149</v>
      </c>
      <c r="Q40" s="182">
        <v>0.07</v>
      </c>
      <c r="R40" s="183"/>
      <c r="S40" s="183">
        <v>18.69</v>
      </c>
      <c r="T40" s="180">
        <f t="shared" si="0"/>
        <v>0</v>
      </c>
      <c r="U40" s="172">
        <f t="shared" si="1"/>
        <v>0</v>
      </c>
    </row>
    <row r="41" spans="1:21" ht="34.5" customHeight="1">
      <c r="A41" s="169"/>
      <c r="B41" s="169"/>
      <c r="C41" s="169">
        <v>129</v>
      </c>
      <c r="D41" s="181" t="s">
        <v>54</v>
      </c>
      <c r="E41" s="181" t="s">
        <v>80</v>
      </c>
      <c r="F41" s="182">
        <v>0.07</v>
      </c>
      <c r="G41" s="183"/>
      <c r="H41" s="183">
        <v>18.69</v>
      </c>
      <c r="I41" s="180">
        <f t="shared" si="2"/>
        <v>0</v>
      </c>
      <c r="J41" s="172">
        <f>(A41*G41)+(B41*H41)</f>
        <v>0</v>
      </c>
      <c r="K41" s="48"/>
      <c r="L41" s="107" t="s">
        <v>174</v>
      </c>
      <c r="M41" s="89"/>
      <c r="N41" s="38"/>
      <c r="O41" s="38"/>
      <c r="P41" s="38"/>
      <c r="Q41" s="47"/>
      <c r="R41" s="81"/>
      <c r="S41" s="81"/>
      <c r="T41" s="208"/>
      <c r="U41" s="206"/>
    </row>
    <row r="42" spans="1:21" ht="34.5" customHeight="1">
      <c r="A42" s="169"/>
      <c r="B42" s="169"/>
      <c r="C42" s="169">
        <v>130</v>
      </c>
      <c r="D42" s="181" t="s">
        <v>55</v>
      </c>
      <c r="E42" s="181" t="s">
        <v>81</v>
      </c>
      <c r="F42" s="182">
        <v>0.07</v>
      </c>
      <c r="G42" s="183"/>
      <c r="H42" s="183">
        <v>18.69</v>
      </c>
      <c r="I42" s="180">
        <f t="shared" si="2"/>
        <v>0</v>
      </c>
      <c r="J42" s="172">
        <f>(A42*G42)+(B42*H42)</f>
        <v>0</v>
      </c>
      <c r="K42" s="48"/>
      <c r="L42" s="169"/>
      <c r="M42" s="169"/>
      <c r="N42" s="169">
        <v>173</v>
      </c>
      <c r="O42" s="181" t="s">
        <v>150</v>
      </c>
      <c r="P42" s="181" t="s">
        <v>151</v>
      </c>
      <c r="Q42" s="182">
        <v>0.048</v>
      </c>
      <c r="R42" s="183"/>
      <c r="S42" s="183">
        <v>12.82</v>
      </c>
      <c r="T42" s="180">
        <f t="shared" si="0"/>
        <v>0</v>
      </c>
      <c r="U42" s="172">
        <f t="shared" si="1"/>
        <v>0</v>
      </c>
    </row>
    <row r="43" spans="1:21" ht="34.5" customHeight="1">
      <c r="A43" s="169"/>
      <c r="B43" s="169"/>
      <c r="C43" s="169">
        <v>201</v>
      </c>
      <c r="D43" s="181" t="s">
        <v>256</v>
      </c>
      <c r="E43" s="181" t="s">
        <v>259</v>
      </c>
      <c r="F43" s="182">
        <v>0.07</v>
      </c>
      <c r="G43" s="183"/>
      <c r="H43" s="183">
        <v>18.69</v>
      </c>
      <c r="I43" s="180">
        <f t="shared" si="2"/>
        <v>0</v>
      </c>
      <c r="J43" s="172">
        <f>(A43*G43)+(B43*H43)</f>
        <v>0</v>
      </c>
      <c r="K43" s="48"/>
      <c r="L43" s="169"/>
      <c r="M43" s="169"/>
      <c r="N43" s="169">
        <v>174</v>
      </c>
      <c r="O43" s="181" t="s">
        <v>152</v>
      </c>
      <c r="P43" s="181" t="s">
        <v>124</v>
      </c>
      <c r="Q43" s="182">
        <v>0.048</v>
      </c>
      <c r="R43" s="183"/>
      <c r="S43" s="183">
        <v>12.82</v>
      </c>
      <c r="T43" s="180">
        <f t="shared" si="0"/>
        <v>0</v>
      </c>
      <c r="U43" s="172">
        <f t="shared" si="1"/>
        <v>0</v>
      </c>
    </row>
    <row r="44" spans="1:21" ht="34.5" customHeight="1">
      <c r="A44" s="169"/>
      <c r="B44" s="169"/>
      <c r="C44" s="169">
        <v>202</v>
      </c>
      <c r="D44" s="181" t="s">
        <v>257</v>
      </c>
      <c r="E44" s="181" t="s">
        <v>258</v>
      </c>
      <c r="F44" s="182">
        <v>0.07</v>
      </c>
      <c r="G44" s="183"/>
      <c r="H44" s="183">
        <v>18.69</v>
      </c>
      <c r="I44" s="180">
        <f t="shared" si="2"/>
        <v>0</v>
      </c>
      <c r="J44" s="172">
        <f>(A44*G44)+(B44*H44)</f>
        <v>0</v>
      </c>
      <c r="K44" s="139"/>
      <c r="L44" s="169"/>
      <c r="M44" s="169"/>
      <c r="N44" s="169">
        <v>175</v>
      </c>
      <c r="O44" s="181" t="s">
        <v>153</v>
      </c>
      <c r="P44" s="181" t="s">
        <v>95</v>
      </c>
      <c r="Q44" s="182">
        <v>0.048</v>
      </c>
      <c r="R44" s="183"/>
      <c r="S44" s="183">
        <v>12.82</v>
      </c>
      <c r="T44" s="180">
        <f t="shared" si="0"/>
        <v>0</v>
      </c>
      <c r="U44" s="172">
        <f t="shared" si="1"/>
        <v>0</v>
      </c>
    </row>
    <row r="45" spans="1:21" ht="34.5" customHeight="1">
      <c r="A45" s="133" t="s">
        <v>170</v>
      </c>
      <c r="B45" s="89"/>
      <c r="C45" s="108"/>
      <c r="D45" s="108"/>
      <c r="E45" s="108"/>
      <c r="F45" s="25"/>
      <c r="G45" s="24"/>
      <c r="H45" s="24"/>
      <c r="I45" s="208"/>
      <c r="J45" s="206"/>
      <c r="K45" s="139"/>
      <c r="L45" s="169"/>
      <c r="M45" s="169"/>
      <c r="N45" s="169">
        <v>176</v>
      </c>
      <c r="O45" s="181" t="s">
        <v>154</v>
      </c>
      <c r="P45" s="181" t="s">
        <v>100</v>
      </c>
      <c r="Q45" s="182">
        <v>0.048</v>
      </c>
      <c r="R45" s="183"/>
      <c r="S45" s="183">
        <v>12.82</v>
      </c>
      <c r="T45" s="180">
        <f t="shared" si="0"/>
        <v>0</v>
      </c>
      <c r="U45" s="172">
        <f t="shared" si="1"/>
        <v>0</v>
      </c>
    </row>
    <row r="46" spans="1:21" ht="34.5" customHeight="1">
      <c r="A46" s="169"/>
      <c r="B46" s="169"/>
      <c r="C46" s="169">
        <v>131</v>
      </c>
      <c r="D46" s="181" t="s">
        <v>82</v>
      </c>
      <c r="E46" s="181" t="s">
        <v>83</v>
      </c>
      <c r="F46" s="182">
        <v>0.056</v>
      </c>
      <c r="G46" s="183"/>
      <c r="H46" s="183">
        <v>14.82</v>
      </c>
      <c r="I46" s="180">
        <f t="shared" si="2"/>
        <v>0</v>
      </c>
      <c r="J46" s="172">
        <f>(A46*G46)+(B46*H46)</f>
        <v>0</v>
      </c>
      <c r="K46" s="48"/>
      <c r="L46" s="169"/>
      <c r="M46" s="169"/>
      <c r="N46" s="169">
        <v>177</v>
      </c>
      <c r="O46" s="181" t="s">
        <v>155</v>
      </c>
      <c r="P46" s="181" t="s">
        <v>74</v>
      </c>
      <c r="Q46" s="182">
        <v>0.048</v>
      </c>
      <c r="R46" s="183"/>
      <c r="S46" s="183">
        <v>12.82</v>
      </c>
      <c r="T46" s="180">
        <f t="shared" si="0"/>
        <v>0</v>
      </c>
      <c r="U46" s="172">
        <f t="shared" si="1"/>
        <v>0</v>
      </c>
    </row>
    <row r="47" spans="1:21" ht="34.5" customHeight="1">
      <c r="A47" s="169"/>
      <c r="B47" s="169"/>
      <c r="C47" s="169">
        <v>132</v>
      </c>
      <c r="D47" s="181" t="s">
        <v>84</v>
      </c>
      <c r="E47" s="181" t="s">
        <v>85</v>
      </c>
      <c r="F47" s="182">
        <v>0.056</v>
      </c>
      <c r="G47" s="183"/>
      <c r="H47" s="183">
        <v>14.82</v>
      </c>
      <c r="I47" s="180">
        <f t="shared" si="2"/>
        <v>0</v>
      </c>
      <c r="J47" s="172">
        <f>(A47*G47)+(B47*H47)</f>
        <v>0</v>
      </c>
      <c r="K47" s="48"/>
      <c r="L47" s="169"/>
      <c r="M47" s="169"/>
      <c r="N47" s="169">
        <v>178</v>
      </c>
      <c r="O47" s="181" t="s">
        <v>156</v>
      </c>
      <c r="P47" s="181" t="s">
        <v>157</v>
      </c>
      <c r="Q47" s="182">
        <v>0.048</v>
      </c>
      <c r="R47" s="183"/>
      <c r="S47" s="183">
        <v>12.82</v>
      </c>
      <c r="T47" s="180">
        <f t="shared" si="0"/>
        <v>0</v>
      </c>
      <c r="U47" s="172">
        <f t="shared" si="1"/>
        <v>0</v>
      </c>
    </row>
    <row r="48" spans="1:21" ht="34.5" customHeight="1">
      <c r="A48" s="169"/>
      <c r="B48" s="169"/>
      <c r="C48" s="169">
        <v>133</v>
      </c>
      <c r="D48" s="181" t="s">
        <v>86</v>
      </c>
      <c r="E48" s="181" t="s">
        <v>87</v>
      </c>
      <c r="F48" s="182">
        <v>0.056</v>
      </c>
      <c r="G48" s="183"/>
      <c r="H48" s="183">
        <v>14.82</v>
      </c>
      <c r="I48" s="180">
        <f t="shared" si="2"/>
        <v>0</v>
      </c>
      <c r="J48" s="172">
        <f>(A48*G48)+(B48*H48)</f>
        <v>0</v>
      </c>
      <c r="K48" s="48"/>
      <c r="L48" s="169"/>
      <c r="M48" s="169"/>
      <c r="N48" s="169">
        <v>179</v>
      </c>
      <c r="O48" s="181" t="s">
        <v>158</v>
      </c>
      <c r="P48" s="181" t="s">
        <v>77</v>
      </c>
      <c r="Q48" s="182">
        <v>0.048</v>
      </c>
      <c r="R48" s="183"/>
      <c r="S48" s="183">
        <v>12.82</v>
      </c>
      <c r="T48" s="180">
        <f t="shared" si="0"/>
        <v>0</v>
      </c>
      <c r="U48" s="172">
        <f t="shared" si="1"/>
        <v>0</v>
      </c>
    </row>
    <row r="49" spans="1:21" ht="34.5" customHeight="1">
      <c r="A49" s="169"/>
      <c r="B49" s="169"/>
      <c r="C49" s="169">
        <v>134</v>
      </c>
      <c r="D49" s="181" t="s">
        <v>88</v>
      </c>
      <c r="E49" s="181" t="s">
        <v>89</v>
      </c>
      <c r="F49" s="182">
        <v>0.056</v>
      </c>
      <c r="G49" s="183"/>
      <c r="H49" s="183">
        <v>14.82</v>
      </c>
      <c r="I49" s="180">
        <f t="shared" si="2"/>
        <v>0</v>
      </c>
      <c r="J49" s="172">
        <f>(A49*G49)+(B49*H49)</f>
        <v>0</v>
      </c>
      <c r="K49" s="48"/>
      <c r="L49" s="169"/>
      <c r="M49" s="169"/>
      <c r="N49" s="169">
        <v>180</v>
      </c>
      <c r="O49" s="181" t="s">
        <v>159</v>
      </c>
      <c r="P49" s="181" t="s">
        <v>160</v>
      </c>
      <c r="Q49" s="182">
        <v>0.048</v>
      </c>
      <c r="R49" s="183"/>
      <c r="S49" s="183">
        <v>12.82</v>
      </c>
      <c r="T49" s="180">
        <f t="shared" si="0"/>
        <v>0</v>
      </c>
      <c r="U49" s="172">
        <f t="shared" si="1"/>
        <v>0</v>
      </c>
    </row>
    <row r="50" spans="1:21" ht="34.5" customHeight="1">
      <c r="A50" s="169"/>
      <c r="B50" s="169"/>
      <c r="C50" s="169">
        <v>135</v>
      </c>
      <c r="D50" s="181" t="s">
        <v>90</v>
      </c>
      <c r="E50" s="181" t="s">
        <v>91</v>
      </c>
      <c r="F50" s="182">
        <v>0.056</v>
      </c>
      <c r="G50" s="183"/>
      <c r="H50" s="183">
        <v>14.82</v>
      </c>
      <c r="I50" s="180">
        <f t="shared" si="2"/>
        <v>0</v>
      </c>
      <c r="J50" s="172">
        <f>(A50*G50)+(B50*H50)</f>
        <v>0</v>
      </c>
      <c r="K50" s="48"/>
      <c r="L50" s="169"/>
      <c r="M50" s="169"/>
      <c r="N50" s="169">
        <v>181</v>
      </c>
      <c r="O50" s="181" t="s">
        <v>161</v>
      </c>
      <c r="P50" s="181" t="s">
        <v>162</v>
      </c>
      <c r="Q50" s="182">
        <v>0.048</v>
      </c>
      <c r="R50" s="183"/>
      <c r="S50" s="183">
        <v>12.82</v>
      </c>
      <c r="T50" s="180">
        <f t="shared" si="0"/>
        <v>0</v>
      </c>
      <c r="U50" s="172">
        <f t="shared" si="1"/>
        <v>0</v>
      </c>
    </row>
    <row r="51" spans="1:21" ht="34.5" customHeight="1">
      <c r="A51" s="169"/>
      <c r="B51" s="169"/>
      <c r="C51" s="169">
        <v>136</v>
      </c>
      <c r="D51" s="181" t="s">
        <v>92</v>
      </c>
      <c r="E51" s="181" t="s">
        <v>93</v>
      </c>
      <c r="F51" s="182">
        <v>0.056</v>
      </c>
      <c r="G51" s="183"/>
      <c r="H51" s="183">
        <v>14.82</v>
      </c>
      <c r="I51" s="180">
        <f t="shared" si="2"/>
        <v>0</v>
      </c>
      <c r="J51" s="172">
        <f>(A51*G51)+(B51*H51)</f>
        <v>0</v>
      </c>
      <c r="K51" s="48"/>
      <c r="L51" s="107" t="s">
        <v>175</v>
      </c>
      <c r="M51" s="89"/>
      <c r="N51" s="38"/>
      <c r="O51" s="38"/>
      <c r="P51" s="38"/>
      <c r="Q51" s="29"/>
      <c r="R51" s="23"/>
      <c r="S51" s="23"/>
      <c r="T51" s="208"/>
      <c r="U51" s="206"/>
    </row>
    <row r="52" spans="1:21" ht="34.5" customHeight="1">
      <c r="A52" s="169"/>
      <c r="B52" s="169"/>
      <c r="C52" s="169">
        <v>137</v>
      </c>
      <c r="D52" s="181" t="s">
        <v>94</v>
      </c>
      <c r="E52" s="181" t="s">
        <v>95</v>
      </c>
      <c r="F52" s="182">
        <v>0.056</v>
      </c>
      <c r="G52" s="183"/>
      <c r="H52" s="183">
        <v>14.82</v>
      </c>
      <c r="I52" s="180">
        <f t="shared" si="2"/>
        <v>0</v>
      </c>
      <c r="J52" s="172">
        <f>(A52*G52)+(B52*H52)</f>
        <v>0</v>
      </c>
      <c r="K52" s="48"/>
      <c r="L52" s="169"/>
      <c r="M52" s="169"/>
      <c r="N52" s="169">
        <v>184</v>
      </c>
      <c r="O52" s="181" t="s">
        <v>163</v>
      </c>
      <c r="P52" s="181" t="s">
        <v>181</v>
      </c>
      <c r="Q52" s="182">
        <v>0.117</v>
      </c>
      <c r="R52" s="183"/>
      <c r="S52" s="183">
        <v>31.4</v>
      </c>
      <c r="T52" s="180">
        <f t="shared" si="0"/>
        <v>0</v>
      </c>
      <c r="U52" s="172">
        <f t="shared" si="1"/>
        <v>0</v>
      </c>
    </row>
    <row r="53" spans="1:21" ht="34.5" customHeight="1">
      <c r="A53" s="169"/>
      <c r="B53" s="169"/>
      <c r="C53" s="169">
        <v>138</v>
      </c>
      <c r="D53" s="181" t="s">
        <v>96</v>
      </c>
      <c r="E53" s="181" t="s">
        <v>75</v>
      </c>
      <c r="F53" s="182">
        <v>0.056</v>
      </c>
      <c r="G53" s="183"/>
      <c r="H53" s="183">
        <v>14.82</v>
      </c>
      <c r="I53" s="180">
        <f t="shared" si="2"/>
        <v>0</v>
      </c>
      <c r="J53" s="172">
        <f>(A53*G53)+(B53*H53)</f>
        <v>0</v>
      </c>
      <c r="K53" s="48"/>
      <c r="L53" s="107" t="s">
        <v>176</v>
      </c>
      <c r="M53" s="89"/>
      <c r="N53" s="38"/>
      <c r="O53" s="38"/>
      <c r="P53" s="38"/>
      <c r="Q53" s="29"/>
      <c r="R53" s="23"/>
      <c r="S53" s="23"/>
      <c r="T53" s="208"/>
      <c r="U53" s="206"/>
    </row>
    <row r="54" spans="1:21" ht="34.5" customHeight="1">
      <c r="A54" s="169"/>
      <c r="B54" s="169"/>
      <c r="C54" s="169">
        <v>139</v>
      </c>
      <c r="D54" s="181" t="s">
        <v>97</v>
      </c>
      <c r="E54" s="181" t="s">
        <v>98</v>
      </c>
      <c r="F54" s="182">
        <v>0.056</v>
      </c>
      <c r="G54" s="183"/>
      <c r="H54" s="183">
        <v>14.82</v>
      </c>
      <c r="I54" s="180">
        <f t="shared" si="2"/>
        <v>0</v>
      </c>
      <c r="J54" s="172">
        <f>(A54*G54)+(B54*H54)</f>
        <v>0</v>
      </c>
      <c r="K54" s="48"/>
      <c r="L54" s="169"/>
      <c r="M54" s="169"/>
      <c r="N54" s="169">
        <v>190</v>
      </c>
      <c r="O54" s="181" t="s">
        <v>177</v>
      </c>
      <c r="P54" s="181" t="s">
        <v>164</v>
      </c>
      <c r="Q54" s="182">
        <v>0.048</v>
      </c>
      <c r="R54" s="183"/>
      <c r="S54" s="183">
        <v>12.82</v>
      </c>
      <c r="T54" s="180">
        <f t="shared" si="0"/>
        <v>0</v>
      </c>
      <c r="U54" s="172">
        <f t="shared" si="1"/>
        <v>0</v>
      </c>
    </row>
    <row r="55" spans="1:21" ht="34.5" customHeight="1">
      <c r="A55" s="169"/>
      <c r="B55" s="169"/>
      <c r="C55" s="169">
        <v>140</v>
      </c>
      <c r="D55" s="181" t="s">
        <v>99</v>
      </c>
      <c r="E55" s="181" t="s">
        <v>100</v>
      </c>
      <c r="F55" s="182">
        <v>0.056</v>
      </c>
      <c r="G55" s="183"/>
      <c r="H55" s="183">
        <v>14.82</v>
      </c>
      <c r="I55" s="180">
        <f t="shared" si="2"/>
        <v>0</v>
      </c>
      <c r="J55" s="172">
        <f>(A55*G55)+(B55*H55)</f>
        <v>0</v>
      </c>
      <c r="K55" s="48"/>
      <c r="L55" s="169"/>
      <c r="M55" s="169"/>
      <c r="N55" s="169">
        <v>191</v>
      </c>
      <c r="O55" s="181" t="s">
        <v>178</v>
      </c>
      <c r="P55" s="184" t="s">
        <v>165</v>
      </c>
      <c r="Q55" s="182">
        <v>0.048</v>
      </c>
      <c r="R55" s="183"/>
      <c r="S55" s="183">
        <v>12.82</v>
      </c>
      <c r="T55" s="180">
        <f t="shared" si="0"/>
        <v>0</v>
      </c>
      <c r="U55" s="172">
        <f t="shared" si="1"/>
        <v>0</v>
      </c>
    </row>
    <row r="56" spans="1:21" ht="34.5" customHeight="1">
      <c r="A56" s="169"/>
      <c r="B56" s="169"/>
      <c r="C56" s="169">
        <v>141</v>
      </c>
      <c r="D56" s="181" t="s">
        <v>101</v>
      </c>
      <c r="E56" s="181" t="s">
        <v>102</v>
      </c>
      <c r="F56" s="182">
        <v>0.056</v>
      </c>
      <c r="G56" s="183"/>
      <c r="H56" s="183">
        <v>14.82</v>
      </c>
      <c r="I56" s="180">
        <f t="shared" si="2"/>
        <v>0</v>
      </c>
      <c r="J56" s="172">
        <f>(A56*G56)+(B56*H56)</f>
        <v>0</v>
      </c>
      <c r="K56" s="48"/>
      <c r="L56" s="169"/>
      <c r="M56" s="169"/>
      <c r="N56" s="169">
        <v>192</v>
      </c>
      <c r="O56" s="181" t="s">
        <v>179</v>
      </c>
      <c r="P56" s="181" t="s">
        <v>166</v>
      </c>
      <c r="Q56" s="182">
        <v>0.048</v>
      </c>
      <c r="R56" s="183"/>
      <c r="S56" s="183">
        <v>12.82</v>
      </c>
      <c r="T56" s="180">
        <f t="shared" si="0"/>
        <v>0</v>
      </c>
      <c r="U56" s="172">
        <f t="shared" si="1"/>
        <v>0</v>
      </c>
    </row>
    <row r="57" spans="1:21" ht="34.5" customHeight="1">
      <c r="A57" s="169"/>
      <c r="B57" s="169"/>
      <c r="C57" s="169">
        <v>142</v>
      </c>
      <c r="D57" s="181" t="s">
        <v>103</v>
      </c>
      <c r="E57" s="181" t="s">
        <v>104</v>
      </c>
      <c r="F57" s="182">
        <v>0.056</v>
      </c>
      <c r="G57" s="183"/>
      <c r="H57" s="183">
        <v>14.82</v>
      </c>
      <c r="I57" s="180">
        <f t="shared" si="2"/>
        <v>0</v>
      </c>
      <c r="J57" s="172">
        <f>(A57*G57)+(B57*H57)</f>
        <v>0</v>
      </c>
      <c r="K57" s="48"/>
      <c r="L57" s="169"/>
      <c r="M57" s="169"/>
      <c r="N57" s="169">
        <v>193</v>
      </c>
      <c r="O57" s="181" t="s">
        <v>180</v>
      </c>
      <c r="P57" s="181" t="s">
        <v>167</v>
      </c>
      <c r="Q57" s="182">
        <v>0.048</v>
      </c>
      <c r="R57" s="183"/>
      <c r="S57" s="183">
        <v>12.82</v>
      </c>
      <c r="T57" s="180">
        <f t="shared" si="0"/>
        <v>0</v>
      </c>
      <c r="U57" s="172">
        <f t="shared" si="1"/>
        <v>0</v>
      </c>
    </row>
    <row r="58" spans="1:21" ht="34.5" customHeight="1">
      <c r="A58" s="169"/>
      <c r="B58" s="169"/>
      <c r="C58" s="169">
        <v>143</v>
      </c>
      <c r="D58" s="181" t="s">
        <v>105</v>
      </c>
      <c r="E58" s="181" t="s">
        <v>106</v>
      </c>
      <c r="F58" s="182">
        <v>0.056</v>
      </c>
      <c r="G58" s="183"/>
      <c r="H58" s="183">
        <v>14.82</v>
      </c>
      <c r="I58" s="180">
        <f t="shared" si="2"/>
        <v>0</v>
      </c>
      <c r="J58" s="172">
        <f>(A58*G58)+(B58*H58)</f>
        <v>0</v>
      </c>
      <c r="K58" s="48"/>
      <c r="L58" s="89" t="s">
        <v>347</v>
      </c>
      <c r="M58" s="89"/>
      <c r="N58" s="38"/>
      <c r="O58" s="38"/>
      <c r="P58" s="38"/>
      <c r="Q58" s="29"/>
      <c r="R58" s="23"/>
      <c r="S58" s="23"/>
      <c r="T58" s="208"/>
      <c r="U58" s="206"/>
    </row>
    <row r="59" spans="1:21" ht="34.5" customHeight="1">
      <c r="A59" s="169"/>
      <c r="B59" s="169"/>
      <c r="C59" s="169">
        <v>144</v>
      </c>
      <c r="D59" s="181" t="s">
        <v>107</v>
      </c>
      <c r="E59" s="181" t="s">
        <v>108</v>
      </c>
      <c r="F59" s="182">
        <v>0.056</v>
      </c>
      <c r="G59" s="183"/>
      <c r="H59" s="183">
        <v>14.82</v>
      </c>
      <c r="I59" s="180">
        <f t="shared" si="2"/>
        <v>0</v>
      </c>
      <c r="J59" s="172">
        <f>(A59*G59)+(B59*H59)</f>
        <v>0</v>
      </c>
      <c r="K59" s="48"/>
      <c r="L59" s="169"/>
      <c r="M59" s="169"/>
      <c r="N59" s="169">
        <v>308</v>
      </c>
      <c r="O59" s="184" t="s">
        <v>348</v>
      </c>
      <c r="P59" s="181" t="s">
        <v>351</v>
      </c>
      <c r="Q59" s="182">
        <v>0.117</v>
      </c>
      <c r="R59" s="183"/>
      <c r="S59" s="183">
        <v>22.56</v>
      </c>
      <c r="T59" s="180">
        <f t="shared" si="0"/>
        <v>0</v>
      </c>
      <c r="U59" s="172">
        <f t="shared" si="1"/>
        <v>0</v>
      </c>
    </row>
    <row r="60" spans="1:21" ht="34.5" customHeight="1">
      <c r="A60" s="169"/>
      <c r="B60" s="169"/>
      <c r="C60" s="169">
        <v>145</v>
      </c>
      <c r="D60" s="181" t="s">
        <v>109</v>
      </c>
      <c r="E60" s="181" t="s">
        <v>110</v>
      </c>
      <c r="F60" s="182">
        <v>0.056</v>
      </c>
      <c r="G60" s="183"/>
      <c r="H60" s="183">
        <v>14.82</v>
      </c>
      <c r="I60" s="180">
        <f t="shared" si="2"/>
        <v>0</v>
      </c>
      <c r="J60" s="172">
        <f>(A60*G60)+(B60*H60)</f>
        <v>0</v>
      </c>
      <c r="K60" s="48"/>
      <c r="L60" s="169"/>
      <c r="M60" s="169"/>
      <c r="N60" s="169">
        <v>309</v>
      </c>
      <c r="O60" s="184" t="s">
        <v>349</v>
      </c>
      <c r="P60" s="181" t="s">
        <v>352</v>
      </c>
      <c r="Q60" s="182">
        <v>0.117</v>
      </c>
      <c r="R60" s="183"/>
      <c r="S60" s="183">
        <v>22.56</v>
      </c>
      <c r="T60" s="180">
        <f t="shared" si="0"/>
        <v>0</v>
      </c>
      <c r="U60" s="172">
        <f t="shared" si="1"/>
        <v>0</v>
      </c>
    </row>
    <row r="61" spans="1:21" ht="34.5" customHeight="1">
      <c r="A61" s="169"/>
      <c r="B61" s="169"/>
      <c r="C61" s="169">
        <v>147</v>
      </c>
      <c r="D61" s="181" t="s">
        <v>111</v>
      </c>
      <c r="E61" s="181" t="s">
        <v>112</v>
      </c>
      <c r="F61" s="182">
        <v>0.056</v>
      </c>
      <c r="G61" s="183"/>
      <c r="H61" s="183">
        <v>14.82</v>
      </c>
      <c r="I61" s="180">
        <f t="shared" si="2"/>
        <v>0</v>
      </c>
      <c r="J61" s="172">
        <f>(A61*G61)+(B61*H61)</f>
        <v>0</v>
      </c>
      <c r="K61" s="48"/>
      <c r="L61" s="169"/>
      <c r="M61" s="169"/>
      <c r="N61" s="169">
        <v>310</v>
      </c>
      <c r="O61" s="185" t="s">
        <v>350</v>
      </c>
      <c r="P61" s="181" t="s">
        <v>353</v>
      </c>
      <c r="Q61" s="182">
        <v>0.117</v>
      </c>
      <c r="R61" s="183"/>
      <c r="S61" s="183">
        <v>22.56</v>
      </c>
      <c r="T61" s="180">
        <f t="shared" si="0"/>
        <v>0</v>
      </c>
      <c r="U61" s="172">
        <f t="shared" si="1"/>
        <v>0</v>
      </c>
    </row>
    <row r="62" spans="1:21" ht="34.5" customHeight="1">
      <c r="A62" s="169"/>
      <c r="B62" s="169"/>
      <c r="C62" s="169">
        <v>148</v>
      </c>
      <c r="D62" s="181" t="s">
        <v>113</v>
      </c>
      <c r="E62" s="184" t="s">
        <v>114</v>
      </c>
      <c r="F62" s="182">
        <v>0.056</v>
      </c>
      <c r="G62" s="183"/>
      <c r="H62" s="183">
        <v>14.82</v>
      </c>
      <c r="I62" s="180">
        <f t="shared" si="2"/>
        <v>0</v>
      </c>
      <c r="J62" s="172">
        <f>(A62*G62)+(B62*H62)</f>
        <v>0</v>
      </c>
      <c r="K62" s="48"/>
      <c r="L62" s="169"/>
      <c r="M62" s="169"/>
      <c r="N62" s="169"/>
      <c r="O62" s="181"/>
      <c r="P62" s="181"/>
      <c r="Q62" s="182"/>
      <c r="R62" s="183"/>
      <c r="S62" s="183"/>
      <c r="T62" s="180">
        <f t="shared" si="0"/>
        <v>0</v>
      </c>
      <c r="U62" s="172">
        <f t="shared" si="1"/>
        <v>0</v>
      </c>
    </row>
    <row r="63" spans="1:21" ht="34.5" customHeight="1">
      <c r="A63" s="169"/>
      <c r="B63" s="169"/>
      <c r="C63" s="169">
        <v>149</v>
      </c>
      <c r="D63" s="181" t="s">
        <v>115</v>
      </c>
      <c r="E63" s="181" t="s">
        <v>116</v>
      </c>
      <c r="F63" s="182">
        <v>0.056</v>
      </c>
      <c r="G63" s="183"/>
      <c r="H63" s="183">
        <v>14.82</v>
      </c>
      <c r="I63" s="180">
        <f t="shared" si="2"/>
        <v>0</v>
      </c>
      <c r="J63" s="172">
        <f>(A63*G63)+(B63*H63)</f>
        <v>0</v>
      </c>
      <c r="K63" s="48"/>
      <c r="L63" s="169"/>
      <c r="M63" s="169"/>
      <c r="N63" s="169"/>
      <c r="O63" s="181"/>
      <c r="P63" s="181"/>
      <c r="Q63" s="182"/>
      <c r="R63" s="183"/>
      <c r="S63" s="183"/>
      <c r="T63" s="180">
        <f t="shared" si="0"/>
        <v>0</v>
      </c>
      <c r="U63" s="172">
        <f t="shared" si="1"/>
        <v>0</v>
      </c>
    </row>
    <row r="64" spans="1:21" ht="34.5" customHeight="1">
      <c r="A64" s="169"/>
      <c r="B64" s="169"/>
      <c r="C64" s="169">
        <v>150</v>
      </c>
      <c r="D64" s="181" t="s">
        <v>117</v>
      </c>
      <c r="E64" s="181" t="s">
        <v>79</v>
      </c>
      <c r="F64" s="182">
        <v>0.056</v>
      </c>
      <c r="G64" s="183"/>
      <c r="H64" s="183">
        <v>14.82</v>
      </c>
      <c r="I64" s="180">
        <f t="shared" si="2"/>
        <v>0</v>
      </c>
      <c r="J64" s="172">
        <f>(A64*G64)+(B64*H64)</f>
        <v>0</v>
      </c>
      <c r="K64" s="48"/>
      <c r="L64" s="169"/>
      <c r="M64" s="169"/>
      <c r="N64" s="181"/>
      <c r="O64" s="181"/>
      <c r="P64" s="181"/>
      <c r="Q64" s="181"/>
      <c r="R64" s="181"/>
      <c r="S64" s="181"/>
      <c r="T64" s="180">
        <f t="shared" si="0"/>
        <v>0</v>
      </c>
      <c r="U64" s="172">
        <f t="shared" si="1"/>
        <v>0</v>
      </c>
    </row>
    <row r="65" spans="1:21" ht="34.5" customHeight="1">
      <c r="A65" s="169"/>
      <c r="B65" s="169"/>
      <c r="C65" s="169">
        <v>151</v>
      </c>
      <c r="D65" s="181" t="s">
        <v>118</v>
      </c>
      <c r="E65" s="181" t="s">
        <v>119</v>
      </c>
      <c r="F65" s="182">
        <v>0.056</v>
      </c>
      <c r="G65" s="183"/>
      <c r="H65" s="183">
        <v>14.82</v>
      </c>
      <c r="I65" s="180">
        <f t="shared" si="2"/>
        <v>0</v>
      </c>
      <c r="J65" s="172">
        <f>(A65*G65)+(B65*H65)</f>
        <v>0</v>
      </c>
      <c r="K65" s="48"/>
      <c r="L65" s="169"/>
      <c r="M65" s="169"/>
      <c r="N65" s="181"/>
      <c r="O65" s="181"/>
      <c r="P65" s="181"/>
      <c r="Q65" s="181"/>
      <c r="R65" s="181"/>
      <c r="S65" s="181"/>
      <c r="T65" s="180">
        <f t="shared" si="0"/>
        <v>0</v>
      </c>
      <c r="U65" s="172">
        <f t="shared" si="1"/>
        <v>0</v>
      </c>
    </row>
    <row r="66" spans="1:21" ht="38.25" customHeight="1" thickBot="1">
      <c r="A66" s="365"/>
      <c r="B66" s="365"/>
      <c r="C66" s="365"/>
      <c r="D66" s="365"/>
      <c r="E66" s="365"/>
      <c r="F66" s="365"/>
      <c r="G66" s="365"/>
      <c r="H66" s="365"/>
      <c r="I66" s="365"/>
      <c r="J66" s="365"/>
      <c r="K66" s="49"/>
      <c r="L66" s="47"/>
      <c r="M66" s="47"/>
      <c r="N66" s="65"/>
      <c r="O66" s="145" t="s">
        <v>219</v>
      </c>
      <c r="P66" s="146"/>
      <c r="Q66" s="147"/>
      <c r="R66" s="346">
        <f>SUM(J15:J65)+SUM(U14:U65)</f>
        <v>0</v>
      </c>
      <c r="S66" s="347"/>
      <c r="T66" s="347"/>
      <c r="U66" s="348"/>
    </row>
    <row r="67" spans="1:21" ht="21.75" customHeight="1">
      <c r="A67" s="329" t="s">
        <v>25</v>
      </c>
      <c r="B67" s="329"/>
      <c r="C67" s="329"/>
      <c r="D67" s="329"/>
      <c r="E67" s="329"/>
      <c r="F67" s="329"/>
      <c r="G67" s="55"/>
      <c r="H67" s="55"/>
      <c r="I67" s="55"/>
      <c r="J67" s="55"/>
      <c r="K67" s="47"/>
      <c r="L67" s="47"/>
      <c r="M67" s="47"/>
      <c r="T67" s="17"/>
      <c r="U67" s="17"/>
    </row>
    <row r="68" spans="1:21" ht="22.5" customHeight="1">
      <c r="A68" s="134" t="s">
        <v>311</v>
      </c>
      <c r="B68" s="134"/>
      <c r="C68" s="57"/>
      <c r="D68" s="57"/>
      <c r="E68" s="58"/>
      <c r="F68" s="54" t="s">
        <v>17</v>
      </c>
      <c r="G68" s="55"/>
      <c r="H68" s="55"/>
      <c r="I68" s="55"/>
      <c r="J68" s="18"/>
      <c r="K68" s="17"/>
      <c r="L68" s="47"/>
      <c r="M68" s="47"/>
      <c r="O68" s="18" t="s">
        <v>232</v>
      </c>
      <c r="P68" s="18"/>
      <c r="Q68" s="18"/>
      <c r="R68" s="18"/>
      <c r="S68" s="18"/>
      <c r="T68" s="17"/>
      <c r="U68" s="17"/>
    </row>
    <row r="69" spans="1:21" ht="27.75" customHeight="1">
      <c r="A69" s="330"/>
      <c r="B69" s="331"/>
      <c r="C69" s="332"/>
      <c r="D69" s="332"/>
      <c r="E69" s="332"/>
      <c r="F69" s="137" t="s">
        <v>26</v>
      </c>
      <c r="G69" s="138"/>
      <c r="H69" s="159"/>
      <c r="I69" s="18"/>
      <c r="J69" s="18"/>
      <c r="K69" s="47"/>
      <c r="L69" s="47"/>
      <c r="M69" s="47"/>
      <c r="O69" s="18" t="s">
        <v>233</v>
      </c>
      <c r="P69" s="18"/>
      <c r="Q69" s="18"/>
      <c r="R69" s="18"/>
      <c r="S69" s="18"/>
      <c r="T69" s="17"/>
      <c r="U69" s="22"/>
    </row>
    <row r="70" spans="1:21" ht="27" customHeight="1" thickBot="1">
      <c r="A70" s="56" t="s">
        <v>18</v>
      </c>
      <c r="B70" s="56"/>
      <c r="C70" s="61"/>
      <c r="D70" s="61"/>
      <c r="E70" s="83"/>
      <c r="F70" s="61" t="s">
        <v>241</v>
      </c>
      <c r="G70" s="61"/>
      <c r="H70" s="61"/>
      <c r="I70" s="61"/>
      <c r="J70" s="62"/>
      <c r="K70" s="47"/>
      <c r="L70" s="47"/>
      <c r="M70" s="47"/>
      <c r="O70" s="82" t="s">
        <v>297</v>
      </c>
      <c r="P70" s="82"/>
      <c r="Q70" s="82"/>
      <c r="R70" s="82"/>
      <c r="S70" s="82"/>
      <c r="T70" s="82"/>
      <c r="U70" s="22"/>
    </row>
    <row r="71" spans="1:21" ht="27.75" customHeight="1" thickBot="1">
      <c r="A71" s="336"/>
      <c r="B71" s="337"/>
      <c r="C71" s="337"/>
      <c r="D71" s="337"/>
      <c r="E71" s="338"/>
      <c r="F71" s="333"/>
      <c r="G71" s="334"/>
      <c r="H71" s="334"/>
      <c r="I71" s="334"/>
      <c r="J71" s="335"/>
      <c r="K71" s="47"/>
      <c r="L71" s="47"/>
      <c r="M71" s="47"/>
      <c r="N71" s="82"/>
      <c r="O71" s="82" t="s">
        <v>296</v>
      </c>
      <c r="P71" s="82"/>
      <c r="Q71" s="82"/>
      <c r="R71" s="82"/>
      <c r="S71" s="82"/>
      <c r="T71" s="82"/>
      <c r="U71" s="47"/>
    </row>
    <row r="72" spans="1:21" ht="18.75" customHeight="1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47"/>
      <c r="L72" s="63"/>
      <c r="M72" s="63"/>
      <c r="N72" s="63"/>
      <c r="O72" s="63"/>
      <c r="P72" s="63"/>
      <c r="Q72" s="63"/>
      <c r="R72" s="47"/>
      <c r="S72" s="47"/>
      <c r="T72" s="47"/>
      <c r="U72" s="47"/>
    </row>
    <row r="73" spans="1:22" ht="20.25">
      <c r="A73" s="293" t="s">
        <v>360</v>
      </c>
      <c r="B73" s="293"/>
      <c r="C73" s="293"/>
      <c r="D73" s="293"/>
      <c r="E73" s="293"/>
      <c r="F73" s="293"/>
      <c r="G73" s="293"/>
      <c r="H73" s="293"/>
      <c r="I73" s="293"/>
      <c r="J73" s="293"/>
      <c r="K73" s="293"/>
      <c r="L73" s="293"/>
      <c r="M73" s="293"/>
      <c r="N73" s="293"/>
      <c r="O73" s="293"/>
      <c r="P73" s="293"/>
      <c r="Q73" s="293"/>
      <c r="R73" s="293"/>
      <c r="S73" s="293"/>
      <c r="T73" s="293"/>
      <c r="U73" s="293"/>
      <c r="V73"/>
    </row>
    <row r="74" spans="1:22" ht="18.75" customHeight="1">
      <c r="A74" s="356" t="s">
        <v>358</v>
      </c>
      <c r="B74" s="356"/>
      <c r="C74" s="356"/>
      <c r="D74" s="356"/>
      <c r="E74" s="356"/>
      <c r="F74" s="356"/>
      <c r="G74" s="356"/>
      <c r="H74" s="356"/>
      <c r="I74" s="356"/>
      <c r="J74" s="356"/>
      <c r="K74" s="356"/>
      <c r="L74" s="356"/>
      <c r="M74" s="356"/>
      <c r="N74" s="356"/>
      <c r="O74" s="356"/>
      <c r="P74" s="356"/>
      <c r="Q74" s="356"/>
      <c r="R74" s="356"/>
      <c r="S74" s="356"/>
      <c r="T74" s="356"/>
      <c r="U74" s="356"/>
      <c r="V74"/>
    </row>
    <row r="75" spans="1:22" ht="20.25">
      <c r="A75" s="292" t="s">
        <v>359</v>
      </c>
      <c r="B75" s="292"/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/>
    </row>
    <row r="76" spans="1:21" ht="29.25" customHeight="1">
      <c r="A76" s="47"/>
      <c r="B76" s="47"/>
      <c r="C76" s="65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65"/>
      <c r="O76" s="47"/>
      <c r="P76" s="47"/>
      <c r="Q76" s="47"/>
      <c r="R76" s="47"/>
      <c r="S76" s="47"/>
      <c r="T76" s="47"/>
      <c r="U76" s="47"/>
    </row>
    <row r="77" ht="29.25" customHeight="1"/>
  </sheetData>
  <sheetProtection/>
  <mergeCells count="27">
    <mergeCell ref="A74:U74"/>
    <mergeCell ref="A75:U75"/>
    <mergeCell ref="A12:B12"/>
    <mergeCell ref="L12:M12"/>
    <mergeCell ref="A73:U73"/>
    <mergeCell ref="A66:J66"/>
    <mergeCell ref="R66:U66"/>
    <mergeCell ref="O10:P10"/>
    <mergeCell ref="G2:N2"/>
    <mergeCell ref="G4:N4"/>
    <mergeCell ref="O8:P8"/>
    <mergeCell ref="P2:T2"/>
    <mergeCell ref="P4:T4"/>
    <mergeCell ref="P3:T3"/>
    <mergeCell ref="O9:R9"/>
    <mergeCell ref="J9:N9"/>
    <mergeCell ref="U4:U6"/>
    <mergeCell ref="A11:N11"/>
    <mergeCell ref="D6:Q6"/>
    <mergeCell ref="F7:N7"/>
    <mergeCell ref="A9:F9"/>
    <mergeCell ref="O11:P11"/>
    <mergeCell ref="Q11:U11"/>
    <mergeCell ref="A67:F67"/>
    <mergeCell ref="A69:E69"/>
    <mergeCell ref="F71:J71"/>
    <mergeCell ref="A71:E71"/>
  </mergeCells>
  <printOptions horizontalCentered="1" verticalCentered="1"/>
  <pageMargins left="0" right="0" top="0" bottom="0" header="0" footer="0"/>
  <pageSetup fitToHeight="1" fitToWidth="1" horizontalDpi="1200" verticalDpi="1200"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FOREVER LIVING PRODUCTS SPAIN,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Jesus</cp:lastModifiedBy>
  <cp:lastPrinted>2012-06-04T13:07:22Z</cp:lastPrinted>
  <dcterms:created xsi:type="dcterms:W3CDTF">2003-02-04T17:31:17Z</dcterms:created>
  <dcterms:modified xsi:type="dcterms:W3CDTF">2012-06-04T13:09:37Z</dcterms:modified>
  <cp:category/>
  <cp:version/>
  <cp:contentType/>
  <cp:contentStatus/>
</cp:coreProperties>
</file>